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амзат Абдуллаев\Downloads\01-09-2023_13-31-57\"/>
    </mc:Choice>
  </mc:AlternateContent>
  <bookViews>
    <workbookView xWindow="0" yWindow="0" windowWidth="23040" windowHeight="8904"/>
  </bookViews>
  <sheets>
    <sheet name="Титульник" sheetId="7" r:id="rId1"/>
    <sheet name="Пояснительная записка" sheetId="5" r:id="rId2"/>
    <sheet name="План учебного процесса" sheetId="2" r:id="rId3"/>
    <sheet name="Матрица кометенций" sheetId="6" r:id="rId4"/>
    <sheet name="Кабинеты" sheetId="3" r:id="rId5"/>
  </sheets>
  <definedNames>
    <definedName name="_Hlk105487044" localSheetId="1">'Пояснительная записка'!$A$6</definedName>
    <definedName name="_Hlk106635853" localSheetId="1">'Пояснительная записка'!$A$13</definedName>
  </definedNames>
  <calcPr calcId="162913"/>
</workbook>
</file>

<file path=xl/calcChain.xml><?xml version="1.0" encoding="utf-8"?>
<calcChain xmlns="http://schemas.openxmlformats.org/spreadsheetml/2006/main">
  <c r="BX130" i="2" l="1"/>
  <c r="BS120" i="2"/>
  <c r="BV115" i="2"/>
  <c r="BU115" i="2"/>
  <c r="BX114" i="2"/>
  <c r="BS114" i="2"/>
  <c r="BX113" i="2"/>
  <c r="BS113" i="2"/>
  <c r="BX112" i="2"/>
  <c r="BS112" i="2"/>
  <c r="BX111" i="2"/>
  <c r="BS111" i="2"/>
  <c r="BX110" i="2"/>
  <c r="BS110" i="2"/>
  <c r="BX109" i="2"/>
  <c r="BS109" i="2"/>
  <c r="CB107" i="2"/>
  <c r="CA107" i="2"/>
  <c r="BZ107" i="2"/>
  <c r="BY107" i="2"/>
  <c r="BW107" i="2"/>
  <c r="BV107" i="2"/>
  <c r="BU107" i="2"/>
  <c r="BT107" i="2"/>
  <c r="BX106" i="2"/>
  <c r="BS106" i="2"/>
  <c r="BX105" i="2"/>
  <c r="BS105" i="2"/>
  <c r="BX104" i="2"/>
  <c r="BS104" i="2"/>
  <c r="BX103" i="2"/>
  <c r="BS103" i="2"/>
  <c r="BX102" i="2"/>
  <c r="BS102" i="2"/>
  <c r="BX101" i="2"/>
  <c r="BS101" i="2"/>
  <c r="CB99" i="2"/>
  <c r="CA99" i="2"/>
  <c r="BZ99" i="2"/>
  <c r="BY99" i="2"/>
  <c r="BW99" i="2"/>
  <c r="BV99" i="2"/>
  <c r="BU99" i="2"/>
  <c r="BT99" i="2"/>
  <c r="BX98" i="2"/>
  <c r="BS98" i="2"/>
  <c r="BX97" i="2"/>
  <c r="BS97" i="2"/>
  <c r="BX96" i="2"/>
  <c r="BS96" i="2"/>
  <c r="BX90" i="2"/>
  <c r="BS90" i="2"/>
  <c r="BX89" i="2"/>
  <c r="BS89" i="2"/>
  <c r="BX88" i="2"/>
  <c r="BS88" i="2"/>
  <c r="BX86" i="2"/>
  <c r="CB84" i="2"/>
  <c r="CA84" i="2"/>
  <c r="BZ84" i="2"/>
  <c r="BY84" i="2"/>
  <c r="BW84" i="2"/>
  <c r="BX82" i="2"/>
  <c r="BX77" i="2"/>
  <c r="BS77" i="2"/>
  <c r="BX76" i="2"/>
  <c r="BS76" i="2"/>
  <c r="CB74" i="2"/>
  <c r="CA74" i="2"/>
  <c r="BZ74" i="2"/>
  <c r="BX70" i="2"/>
  <c r="BS70" i="2"/>
  <c r="BX63" i="2"/>
  <c r="BX62" i="2"/>
  <c r="BX61" i="2"/>
  <c r="BS61" i="2"/>
  <c r="BX60" i="2"/>
  <c r="BS60" i="2"/>
  <c r="CB58" i="2"/>
  <c r="CA58" i="2"/>
  <c r="BZ58" i="2"/>
  <c r="BY58" i="2"/>
  <c r="BW58" i="2"/>
  <c r="BV58" i="2"/>
  <c r="BU58" i="2"/>
  <c r="BT58" i="2"/>
  <c r="BX57" i="2"/>
  <c r="BS57" i="2"/>
  <c r="BX55" i="2"/>
  <c r="BS55" i="2"/>
  <c r="CB53" i="2"/>
  <c r="CA53" i="2"/>
  <c r="BZ53" i="2"/>
  <c r="BY53" i="2"/>
  <c r="BW53" i="2"/>
  <c r="BV53" i="2"/>
  <c r="BU53" i="2"/>
  <c r="BT53" i="2"/>
  <c r="BX52" i="2"/>
  <c r="BS52" i="2"/>
  <c r="BX48" i="2"/>
  <c r="BS48" i="2"/>
  <c r="CA45" i="2"/>
  <c r="BZ45" i="2"/>
  <c r="BY45" i="2"/>
  <c r="BV45" i="2"/>
  <c r="BX39" i="2"/>
  <c r="BS39" i="2"/>
  <c r="BX36" i="2"/>
  <c r="BS36" i="2"/>
  <c r="BX32" i="2"/>
  <c r="BS32" i="2"/>
  <c r="BX31" i="2"/>
  <c r="BS31" i="2"/>
  <c r="BX30" i="2"/>
  <c r="BS30" i="2"/>
  <c r="BX29" i="2"/>
  <c r="BS29" i="2"/>
  <c r="BX28" i="2"/>
  <c r="BS28" i="2"/>
  <c r="BX27" i="2"/>
  <c r="BS27" i="2"/>
  <c r="BX26" i="2"/>
  <c r="BS26" i="2"/>
  <c r="BX25" i="2"/>
  <c r="BS25" i="2"/>
  <c r="CB22" i="2"/>
  <c r="CA22" i="2"/>
  <c r="BZ22" i="2"/>
  <c r="BY22" i="2"/>
  <c r="BW22" i="2"/>
  <c r="BV22" i="2"/>
  <c r="BU22" i="2"/>
  <c r="BT22" i="2"/>
  <c r="BS22" i="2" l="1"/>
  <c r="BS99" i="2"/>
  <c r="BS107" i="2"/>
  <c r="BX22" i="2"/>
  <c r="BS53" i="2"/>
  <c r="BX99" i="2"/>
  <c r="BX107" i="2"/>
  <c r="BS129" i="2"/>
  <c r="BX53" i="2"/>
  <c r="AB71" i="2"/>
  <c r="AB58" i="2"/>
  <c r="AB53" i="2"/>
  <c r="AB22" i="2"/>
  <c r="AB45" i="2"/>
  <c r="BA115" i="2"/>
  <c r="BN117" i="2"/>
  <c r="BI117" i="2"/>
  <c r="AO117" i="2"/>
  <c r="AJ117" i="2"/>
  <c r="AE117" i="2"/>
  <c r="AD117" i="2"/>
  <c r="V117" i="2"/>
  <c r="BN119" i="2"/>
  <c r="BI119" i="2"/>
  <c r="AT119" i="2"/>
  <c r="AO119" i="2"/>
  <c r="AJ119" i="2"/>
  <c r="AE119" i="2"/>
  <c r="W119" i="2" s="1"/>
  <c r="AD119" i="2"/>
  <c r="X119" i="2"/>
  <c r="Y119" i="2" s="1"/>
  <c r="BN118" i="2"/>
  <c r="BI118" i="2"/>
  <c r="AO118" i="2"/>
  <c r="AJ118" i="2"/>
  <c r="AE118" i="2"/>
  <c r="W118" i="2" s="1"/>
  <c r="AD118" i="2"/>
  <c r="X118" i="2"/>
  <c r="Y118" i="2" s="1"/>
  <c r="AU115" i="2"/>
  <c r="AR115" i="2"/>
  <c r="AP115" i="2"/>
  <c r="AN115" i="2"/>
  <c r="AM115" i="2"/>
  <c r="AK115" i="2"/>
  <c r="AI115" i="2"/>
  <c r="AH115" i="2"/>
  <c r="AF115" i="2"/>
  <c r="AY131" i="2"/>
  <c r="AY132" i="2"/>
  <c r="AY133" i="2"/>
  <c r="AT132" i="2"/>
  <c r="AT133" i="2"/>
  <c r="AO132" i="2"/>
  <c r="AO133" i="2"/>
  <c r="AJ133" i="2"/>
  <c r="AG84" i="2"/>
  <c r="AH84" i="2"/>
  <c r="AI84" i="2"/>
  <c r="AK84" i="2"/>
  <c r="AL84" i="2"/>
  <c r="AM84" i="2"/>
  <c r="AN84" i="2"/>
  <c r="AP84" i="2"/>
  <c r="AR84" i="2"/>
  <c r="AU84" i="2"/>
  <c r="AW84" i="2"/>
  <c r="AZ84" i="2"/>
  <c r="BB84" i="2"/>
  <c r="AF84" i="2"/>
  <c r="AZ74" i="2"/>
  <c r="AP74" i="2"/>
  <c r="AK74" i="2"/>
  <c r="AF74" i="2"/>
  <c r="BD130" i="2"/>
  <c r="BN131" i="2"/>
  <c r="BN132" i="2"/>
  <c r="BN133" i="2"/>
  <c r="BI131" i="2"/>
  <c r="BI132" i="2"/>
  <c r="BI133" i="2"/>
  <c r="BN106" i="2"/>
  <c r="BI106" i="2"/>
  <c r="BD106" i="2"/>
  <c r="AY106" i="2"/>
  <c r="AT106" i="2"/>
  <c r="AO106" i="2"/>
  <c r="AJ106" i="2"/>
  <c r="AE106" i="2"/>
  <c r="AC106" i="2"/>
  <c r="U106" i="2" s="1"/>
  <c r="BN105" i="2"/>
  <c r="BI105" i="2"/>
  <c r="BD105" i="2"/>
  <c r="AY105" i="2"/>
  <c r="AT105" i="2"/>
  <c r="AO105" i="2"/>
  <c r="AJ105" i="2"/>
  <c r="AE105" i="2"/>
  <c r="AC105" i="2"/>
  <c r="U105" i="2" s="1"/>
  <c r="BN104" i="2"/>
  <c r="BI104" i="2"/>
  <c r="BD104" i="2"/>
  <c r="AY104" i="2"/>
  <c r="AT104" i="2"/>
  <c r="AO104" i="2"/>
  <c r="AJ104" i="2"/>
  <c r="AE104" i="2"/>
  <c r="AC104" i="2"/>
  <c r="X104" i="2"/>
  <c r="Y104" i="2" s="1"/>
  <c r="W104" i="2"/>
  <c r="V104" i="2"/>
  <c r="BN103" i="2"/>
  <c r="BI103" i="2"/>
  <c r="BD103" i="2"/>
  <c r="AY103" i="2"/>
  <c r="AT103" i="2"/>
  <c r="AO103" i="2"/>
  <c r="AJ103" i="2"/>
  <c r="AE103" i="2"/>
  <c r="AC103" i="2"/>
  <c r="X103" i="2"/>
  <c r="Y103" i="2" s="1"/>
  <c r="W103" i="2"/>
  <c r="V103" i="2"/>
  <c r="BN102" i="2"/>
  <c r="BI102" i="2"/>
  <c r="BD102" i="2"/>
  <c r="AY102" i="2"/>
  <c r="AT102" i="2"/>
  <c r="AO102" i="2"/>
  <c r="AJ102" i="2"/>
  <c r="AE102" i="2"/>
  <c r="AC102" i="2"/>
  <c r="X102" i="2"/>
  <c r="W102" i="2"/>
  <c r="V102" i="2"/>
  <c r="BN101" i="2"/>
  <c r="BI101" i="2"/>
  <c r="BD101" i="2"/>
  <c r="AY101" i="2"/>
  <c r="AT101" i="2"/>
  <c r="AO101" i="2"/>
  <c r="AJ101" i="2"/>
  <c r="AE101" i="2"/>
  <c r="AC101" i="2"/>
  <c r="X101" i="2"/>
  <c r="Y101" i="2" s="1"/>
  <c r="W101" i="2"/>
  <c r="V101" i="2"/>
  <c r="V100" i="2"/>
  <c r="U100" i="2"/>
  <c r="BR99" i="2"/>
  <c r="BQ99" i="2"/>
  <c r="BP99" i="2"/>
  <c r="BO99" i="2"/>
  <c r="BM99" i="2"/>
  <c r="BL99" i="2"/>
  <c r="BK99" i="2"/>
  <c r="BJ99" i="2"/>
  <c r="BH99" i="2"/>
  <c r="BG99" i="2"/>
  <c r="BF99" i="2"/>
  <c r="BE99" i="2"/>
  <c r="BC99" i="2"/>
  <c r="BB99" i="2"/>
  <c r="BA99" i="2"/>
  <c r="AZ99" i="2"/>
  <c r="AX99" i="2"/>
  <c r="AW99" i="2"/>
  <c r="AV99" i="2"/>
  <c r="AU99" i="2"/>
  <c r="AS99" i="2"/>
  <c r="AR99" i="2"/>
  <c r="AQ99" i="2"/>
  <c r="AP99" i="2"/>
  <c r="AN99" i="2"/>
  <c r="AM99" i="2"/>
  <c r="AL99" i="2"/>
  <c r="AK99" i="2"/>
  <c r="AI99" i="2"/>
  <c r="AH99" i="2"/>
  <c r="AG99" i="2"/>
  <c r="AF99" i="2"/>
  <c r="AD99" i="2"/>
  <c r="AA99" i="2"/>
  <c r="Z99" i="2"/>
  <c r="BN114" i="2"/>
  <c r="BI114" i="2"/>
  <c r="BD114" i="2"/>
  <c r="AY114" i="2"/>
  <c r="AT114" i="2"/>
  <c r="AO114" i="2"/>
  <c r="AJ114" i="2"/>
  <c r="AE114" i="2"/>
  <c r="AC114" i="2"/>
  <c r="U114" i="2" s="1"/>
  <c r="BN113" i="2"/>
  <c r="BI113" i="2"/>
  <c r="BD113" i="2"/>
  <c r="AY113" i="2"/>
  <c r="AT113" i="2"/>
  <c r="AO113" i="2"/>
  <c r="AJ113" i="2"/>
  <c r="AE113" i="2"/>
  <c r="AC113" i="2"/>
  <c r="U113" i="2" s="1"/>
  <c r="BN112" i="2"/>
  <c r="BI112" i="2"/>
  <c r="BD112" i="2"/>
  <c r="AY112" i="2"/>
  <c r="AT112" i="2"/>
  <c r="AO112" i="2"/>
  <c r="AJ112" i="2"/>
  <c r="AE112" i="2"/>
  <c r="AC112" i="2"/>
  <c r="X112" i="2"/>
  <c r="W112" i="2"/>
  <c r="V112" i="2"/>
  <c r="BN111" i="2"/>
  <c r="BI111" i="2"/>
  <c r="BD111" i="2"/>
  <c r="AY111" i="2"/>
  <c r="AT111" i="2"/>
  <c r="AO111" i="2"/>
  <c r="AJ111" i="2"/>
  <c r="AE111" i="2"/>
  <c r="AC111" i="2"/>
  <c r="X111" i="2"/>
  <c r="Y111" i="2" s="1"/>
  <c r="W111" i="2"/>
  <c r="V111" i="2"/>
  <c r="BN110" i="2"/>
  <c r="BI110" i="2"/>
  <c r="BD110" i="2"/>
  <c r="AY110" i="2"/>
  <c r="AT110" i="2"/>
  <c r="AO110" i="2"/>
  <c r="AJ110" i="2"/>
  <c r="AE110" i="2"/>
  <c r="AC110" i="2"/>
  <c r="X110" i="2"/>
  <c r="Y110" i="2" s="1"/>
  <c r="W110" i="2"/>
  <c r="V110" i="2"/>
  <c r="BN109" i="2"/>
  <c r="BI109" i="2"/>
  <c r="BD109" i="2"/>
  <c r="AY109" i="2"/>
  <c r="AT109" i="2"/>
  <c r="AO109" i="2"/>
  <c r="AJ109" i="2"/>
  <c r="AE109" i="2"/>
  <c r="AC109" i="2"/>
  <c r="X109" i="2"/>
  <c r="W109" i="2"/>
  <c r="V109" i="2"/>
  <c r="V108" i="2"/>
  <c r="U108" i="2"/>
  <c r="BR107" i="2"/>
  <c r="BQ107" i="2"/>
  <c r="BP107" i="2"/>
  <c r="BO107" i="2"/>
  <c r="BM107" i="2"/>
  <c r="BL107" i="2"/>
  <c r="BK107" i="2"/>
  <c r="BJ107" i="2"/>
  <c r="BH107" i="2"/>
  <c r="BG107" i="2"/>
  <c r="BF107" i="2"/>
  <c r="BE107" i="2"/>
  <c r="BC107" i="2"/>
  <c r="BB107" i="2"/>
  <c r="BA107" i="2"/>
  <c r="AZ107" i="2"/>
  <c r="AX107" i="2"/>
  <c r="AW107" i="2"/>
  <c r="AV107" i="2"/>
  <c r="AU107" i="2"/>
  <c r="AS107" i="2"/>
  <c r="AR107" i="2"/>
  <c r="AQ107" i="2"/>
  <c r="AP107" i="2"/>
  <c r="AN107" i="2"/>
  <c r="AM107" i="2"/>
  <c r="AL107" i="2"/>
  <c r="AK107" i="2"/>
  <c r="AI107" i="2"/>
  <c r="AH107" i="2"/>
  <c r="AG107" i="2"/>
  <c r="AF107" i="2"/>
  <c r="AD107" i="2"/>
  <c r="AA107" i="2"/>
  <c r="Z107" i="2"/>
  <c r="V98" i="2"/>
  <c r="W98" i="2"/>
  <c r="X98" i="2"/>
  <c r="Y98" i="2" s="1"/>
  <c r="AC98" i="2"/>
  <c r="AE98" i="2"/>
  <c r="AJ98" i="2"/>
  <c r="AO98" i="2"/>
  <c r="AT98" i="2"/>
  <c r="AY98" i="2"/>
  <c r="BD98" i="2"/>
  <c r="BI98" i="2"/>
  <c r="BN98" i="2"/>
  <c r="V77" i="2"/>
  <c r="W77" i="2"/>
  <c r="X77" i="2"/>
  <c r="Y77" i="2" s="1"/>
  <c r="AC77" i="2"/>
  <c r="AD77" i="2"/>
  <c r="AE77" i="2"/>
  <c r="AJ77" i="2"/>
  <c r="AO77" i="2"/>
  <c r="AT77" i="2"/>
  <c r="AY77" i="2"/>
  <c r="BD77" i="2"/>
  <c r="BI77" i="2"/>
  <c r="BN77" i="2"/>
  <c r="BN57" i="2"/>
  <c r="BI57" i="2"/>
  <c r="BD57" i="2"/>
  <c r="AJ57" i="2"/>
  <c r="AE57" i="2"/>
  <c r="AD57" i="2"/>
  <c r="AC57" i="2"/>
  <c r="BN55" i="2"/>
  <c r="BI55" i="2"/>
  <c r="BD55" i="2"/>
  <c r="AY55" i="2"/>
  <c r="AJ55" i="2"/>
  <c r="AE55" i="2"/>
  <c r="AD55" i="2"/>
  <c r="AC55" i="2"/>
  <c r="BN52" i="2"/>
  <c r="BI52" i="2"/>
  <c r="BD52" i="2"/>
  <c r="AY52" i="2"/>
  <c r="AT52" i="2"/>
  <c r="AO52" i="2"/>
  <c r="AJ52" i="2"/>
  <c r="AE52" i="2"/>
  <c r="AD52" i="2"/>
  <c r="AC52" i="2"/>
  <c r="X52" i="2"/>
  <c r="Y52" i="2" s="1"/>
  <c r="W52" i="2"/>
  <c r="V52" i="2"/>
  <c r="BN50" i="2"/>
  <c r="BI50" i="2"/>
  <c r="AJ50" i="2"/>
  <c r="AE50" i="2"/>
  <c r="AD50" i="2"/>
  <c r="AC50" i="2"/>
  <c r="W50" i="2"/>
  <c r="V50" i="2"/>
  <c r="BN49" i="2"/>
  <c r="BI49" i="2"/>
  <c r="AJ49" i="2"/>
  <c r="AE49" i="2"/>
  <c r="AD49" i="2"/>
  <c r="AC49" i="2"/>
  <c r="BN48" i="2"/>
  <c r="BI48" i="2"/>
  <c r="BD48" i="2"/>
  <c r="AY48" i="2"/>
  <c r="AT48" i="2"/>
  <c r="AJ48" i="2"/>
  <c r="AE48" i="2"/>
  <c r="AD48" i="2"/>
  <c r="AC48" i="2"/>
  <c r="Y48" i="2"/>
  <c r="V48" i="2"/>
  <c r="BN47" i="2"/>
  <c r="BI47" i="2"/>
  <c r="BD47" i="2"/>
  <c r="AO47" i="2"/>
  <c r="AJ47" i="2"/>
  <c r="AD47" i="2"/>
  <c r="AD45" i="2" s="1"/>
  <c r="AC47" i="2"/>
  <c r="AE70" i="2"/>
  <c r="AJ70" i="2"/>
  <c r="AO70" i="2"/>
  <c r="AY70" i="2"/>
  <c r="BD70" i="2"/>
  <c r="BI70" i="2"/>
  <c r="BN70" i="2"/>
  <c r="W70" i="2"/>
  <c r="Y70" i="2"/>
  <c r="AC70" i="2"/>
  <c r="AA58" i="2"/>
  <c r="AF58" i="2"/>
  <c r="AG58" i="2"/>
  <c r="AH58" i="2"/>
  <c r="AI58" i="2"/>
  <c r="AK58" i="2"/>
  <c r="AL58" i="2"/>
  <c r="AM58" i="2"/>
  <c r="AN58" i="2"/>
  <c r="AR58" i="2"/>
  <c r="AU58" i="2"/>
  <c r="AV58" i="2"/>
  <c r="AW58" i="2"/>
  <c r="AX58" i="2"/>
  <c r="AZ58" i="2"/>
  <c r="BB58" i="2"/>
  <c r="BG58" i="2"/>
  <c r="BJ58" i="2"/>
  <c r="BK58" i="2"/>
  <c r="BL58" i="2"/>
  <c r="BM58" i="2"/>
  <c r="BO58" i="2"/>
  <c r="BP58" i="2"/>
  <c r="BQ58" i="2"/>
  <c r="BR58" i="2"/>
  <c r="Z53" i="2"/>
  <c r="AA53" i="2"/>
  <c r="AF53" i="2"/>
  <c r="AG53" i="2"/>
  <c r="AH53" i="2"/>
  <c r="AI53" i="2"/>
  <c r="AK53" i="2"/>
  <c r="AL53" i="2"/>
  <c r="AM53" i="2"/>
  <c r="AN53" i="2"/>
  <c r="AR53" i="2"/>
  <c r="AW53" i="2"/>
  <c r="AZ53" i="2"/>
  <c r="BA53" i="2"/>
  <c r="BB53" i="2"/>
  <c r="BC53" i="2"/>
  <c r="BE53" i="2"/>
  <c r="BF53" i="2"/>
  <c r="BG53" i="2"/>
  <c r="BH53" i="2"/>
  <c r="BJ53" i="2"/>
  <c r="BK53" i="2"/>
  <c r="BL53" i="2"/>
  <c r="BM53" i="2"/>
  <c r="BO53" i="2"/>
  <c r="BP53" i="2"/>
  <c r="BQ53" i="2"/>
  <c r="BR53" i="2"/>
  <c r="AA45" i="2"/>
  <c r="AF45" i="2"/>
  <c r="AG45" i="2"/>
  <c r="AH45" i="2"/>
  <c r="AI45" i="2"/>
  <c r="AK45" i="2"/>
  <c r="AL45" i="2"/>
  <c r="AM45" i="2"/>
  <c r="AN45" i="2"/>
  <c r="AP45" i="2"/>
  <c r="AR45" i="2"/>
  <c r="AU45" i="2"/>
  <c r="AW45" i="2"/>
  <c r="BB45" i="2"/>
  <c r="BE45" i="2"/>
  <c r="BG45" i="2"/>
  <c r="BJ45" i="2"/>
  <c r="BK45" i="2"/>
  <c r="BL45" i="2"/>
  <c r="BM45" i="2"/>
  <c r="BO45" i="2"/>
  <c r="BP45" i="2"/>
  <c r="BQ45" i="2"/>
  <c r="BR45" i="2"/>
  <c r="U53" i="2"/>
  <c r="AE120" i="2"/>
  <c r="W120" i="2" s="1"/>
  <c r="U120" i="2" s="1"/>
  <c r="AJ120" i="2"/>
  <c r="AO120" i="2"/>
  <c r="AT120" i="2"/>
  <c r="AY120" i="2"/>
  <c r="BI120" i="2"/>
  <c r="BN120" i="2"/>
  <c r="AC121" i="2"/>
  <c r="V96" i="2"/>
  <c r="W96" i="2"/>
  <c r="X96" i="2"/>
  <c r="Y96" i="2" s="1"/>
  <c r="V97" i="2"/>
  <c r="W97" i="2"/>
  <c r="X97" i="2"/>
  <c r="Y97" i="2" s="1"/>
  <c r="AC96" i="2"/>
  <c r="AC97" i="2"/>
  <c r="AC76" i="2"/>
  <c r="V76" i="2"/>
  <c r="W76" i="2"/>
  <c r="X76" i="2"/>
  <c r="Y76" i="2" s="1"/>
  <c r="AC88" i="2"/>
  <c r="AC89" i="2"/>
  <c r="AC90" i="2"/>
  <c r="V87" i="2"/>
  <c r="V88" i="2"/>
  <c r="W88" i="2"/>
  <c r="X88" i="2"/>
  <c r="Y88" i="2" s="1"/>
  <c r="V89" i="2"/>
  <c r="W89" i="2"/>
  <c r="X89" i="2"/>
  <c r="Y89" i="2" s="1"/>
  <c r="V90" i="2"/>
  <c r="W90" i="2"/>
  <c r="X90" i="2"/>
  <c r="Y90" i="2" s="1"/>
  <c r="V86" i="2"/>
  <c r="AC61" i="2"/>
  <c r="AC62" i="2"/>
  <c r="AC63" i="2"/>
  <c r="AC60" i="2"/>
  <c r="AC39" i="2"/>
  <c r="W39" i="2"/>
  <c r="V32" i="2"/>
  <c r="AC36" i="2"/>
  <c r="W36" i="2"/>
  <c r="AC26" i="2"/>
  <c r="AC27" i="2"/>
  <c r="AC29" i="2"/>
  <c r="AC30" i="2"/>
  <c r="AC31" i="2"/>
  <c r="AC32" i="2"/>
  <c r="AC25" i="2"/>
  <c r="W26" i="2"/>
  <c r="W27" i="2"/>
  <c r="W28" i="2"/>
  <c r="W29" i="2"/>
  <c r="W30" i="2"/>
  <c r="W31" i="2"/>
  <c r="W32" i="2"/>
  <c r="W25" i="2"/>
  <c r="V26" i="2"/>
  <c r="V27" i="2"/>
  <c r="V29" i="2"/>
  <c r="V30" i="2"/>
  <c r="V31" i="2"/>
  <c r="BN97" i="2"/>
  <c r="BI97" i="2"/>
  <c r="BN96" i="2"/>
  <c r="BI96" i="2"/>
  <c r="BN95" i="2"/>
  <c r="BI95" i="2"/>
  <c r="BN94" i="2"/>
  <c r="BI94" i="2"/>
  <c r="BN90" i="2"/>
  <c r="BI90" i="2"/>
  <c r="BN89" i="2"/>
  <c r="BI89" i="2"/>
  <c r="BN88" i="2"/>
  <c r="BI88" i="2"/>
  <c r="BN87" i="2"/>
  <c r="BI87" i="2"/>
  <c r="BN86" i="2"/>
  <c r="BI86" i="2"/>
  <c r="BR84" i="2"/>
  <c r="BQ84" i="2"/>
  <c r="BP84" i="2"/>
  <c r="BO84" i="2"/>
  <c r="BM84" i="2"/>
  <c r="BL84" i="2"/>
  <c r="BK84" i="2"/>
  <c r="BJ84" i="2"/>
  <c r="BN83" i="2"/>
  <c r="BI83" i="2"/>
  <c r="BN82" i="2"/>
  <c r="BI82" i="2"/>
  <c r="BN76" i="2"/>
  <c r="BI76" i="2"/>
  <c r="BR74" i="2"/>
  <c r="BQ74" i="2"/>
  <c r="BP74" i="2"/>
  <c r="BO74" i="2"/>
  <c r="BM74" i="2"/>
  <c r="BL74" i="2"/>
  <c r="BK74" i="2"/>
  <c r="BJ74" i="2"/>
  <c r="BN63" i="2"/>
  <c r="BI63" i="2"/>
  <c r="BN62" i="2"/>
  <c r="BI62" i="2"/>
  <c r="BN61" i="2"/>
  <c r="BI61" i="2"/>
  <c r="BN60" i="2"/>
  <c r="BI60" i="2"/>
  <c r="BN39" i="2"/>
  <c r="BI39" i="2"/>
  <c r="BN36" i="2"/>
  <c r="BI36" i="2"/>
  <c r="BN32" i="2"/>
  <c r="BI32" i="2"/>
  <c r="BN31" i="2"/>
  <c r="BI31" i="2"/>
  <c r="BN30" i="2"/>
  <c r="BI30" i="2"/>
  <c r="BN29" i="2"/>
  <c r="BI29" i="2"/>
  <c r="BN28" i="2"/>
  <c r="BI28" i="2"/>
  <c r="BN27" i="2"/>
  <c r="BI27" i="2"/>
  <c r="BN26" i="2"/>
  <c r="BI26" i="2"/>
  <c r="BN25" i="2"/>
  <c r="BI25" i="2"/>
  <c r="BR22" i="2"/>
  <c r="BQ22" i="2"/>
  <c r="BP22" i="2"/>
  <c r="BO22" i="2"/>
  <c r="BM22" i="2"/>
  <c r="BL22" i="2"/>
  <c r="BK22" i="2"/>
  <c r="BJ22" i="2"/>
  <c r="AO76" i="2"/>
  <c r="AO82" i="2"/>
  <c r="AY31" i="2"/>
  <c r="BD31" i="2"/>
  <c r="AT31" i="2"/>
  <c r="AO31" i="2"/>
  <c r="T22" i="2"/>
  <c r="AE90" i="2"/>
  <c r="BD97" i="2"/>
  <c r="BD96" i="2"/>
  <c r="AY97" i="2"/>
  <c r="AY96" i="2"/>
  <c r="AT97" i="2"/>
  <c r="AT96" i="2"/>
  <c r="AO97" i="2"/>
  <c r="AO96" i="2"/>
  <c r="AJ97" i="2"/>
  <c r="AJ96" i="2"/>
  <c r="AE97" i="2"/>
  <c r="AE96" i="2"/>
  <c r="BD90" i="2"/>
  <c r="BD89" i="2"/>
  <c r="BD88" i="2"/>
  <c r="AY90" i="2"/>
  <c r="AY89" i="2"/>
  <c r="AY88" i="2"/>
  <c r="AT95" i="2"/>
  <c r="AT94" i="2"/>
  <c r="AT90" i="2"/>
  <c r="AT89" i="2"/>
  <c r="AT88" i="2"/>
  <c r="AO95" i="2"/>
  <c r="AO94" i="2"/>
  <c r="AO90" i="2"/>
  <c r="AO89" i="2"/>
  <c r="AO88" i="2"/>
  <c r="AO87" i="2"/>
  <c r="AJ95" i="2"/>
  <c r="AJ94" i="2"/>
  <c r="AJ90" i="2"/>
  <c r="AJ89" i="2"/>
  <c r="AJ88" i="2"/>
  <c r="AJ87" i="2"/>
  <c r="AJ86" i="2"/>
  <c r="AE95" i="2"/>
  <c r="AE94" i="2"/>
  <c r="AE89" i="2"/>
  <c r="AE88" i="2"/>
  <c r="AE87" i="2"/>
  <c r="AE86" i="2"/>
  <c r="BD76" i="2"/>
  <c r="AY76" i="2"/>
  <c r="AT76" i="2"/>
  <c r="AO83" i="2"/>
  <c r="AJ83" i="2"/>
  <c r="AJ82" i="2"/>
  <c r="AJ76" i="2"/>
  <c r="AE83" i="2"/>
  <c r="AE82" i="2"/>
  <c r="AE76" i="2"/>
  <c r="BD63" i="2"/>
  <c r="BD62" i="2"/>
  <c r="BD61" i="2"/>
  <c r="BD60" i="2"/>
  <c r="AY61" i="2"/>
  <c r="AY60" i="2"/>
  <c r="AJ63" i="2"/>
  <c r="AJ62" i="2"/>
  <c r="AJ61" i="2"/>
  <c r="AJ60" i="2"/>
  <c r="AE63" i="2"/>
  <c r="AE62" i="2"/>
  <c r="AE61" i="2"/>
  <c r="AE60" i="2"/>
  <c r="BD39" i="2"/>
  <c r="BD36" i="2"/>
  <c r="BD32" i="2"/>
  <c r="BD30" i="2"/>
  <c r="BD29" i="2"/>
  <c r="BD28" i="2"/>
  <c r="BD27" i="2"/>
  <c r="BD26" i="2"/>
  <c r="BD25" i="2"/>
  <c r="AY39" i="2"/>
  <c r="AY36" i="2"/>
  <c r="AY32" i="2"/>
  <c r="AY30" i="2"/>
  <c r="AY29" i="2"/>
  <c r="AY28" i="2"/>
  <c r="AY27" i="2"/>
  <c r="AY26" i="2"/>
  <c r="AY25" i="2"/>
  <c r="AT25" i="2"/>
  <c r="AT39" i="2"/>
  <c r="AT36" i="2"/>
  <c r="AT32" i="2"/>
  <c r="AT30" i="2"/>
  <c r="AT29" i="2"/>
  <c r="AT28" i="2"/>
  <c r="AT27" i="2"/>
  <c r="AT26" i="2"/>
  <c r="AO39" i="2"/>
  <c r="AO36" i="2"/>
  <c r="AO32" i="2"/>
  <c r="AO30" i="2"/>
  <c r="AO29" i="2"/>
  <c r="AO28" i="2"/>
  <c r="AO27" i="2"/>
  <c r="AO26" i="2"/>
  <c r="AO25" i="2"/>
  <c r="BH22" i="2"/>
  <c r="BC22" i="2"/>
  <c r="AX22" i="2"/>
  <c r="AS22" i="2"/>
  <c r="AN74" i="2"/>
  <c r="AN22" i="2"/>
  <c r="AI74" i="2"/>
  <c r="AI22" i="2"/>
  <c r="AH22" i="2"/>
  <c r="AH74" i="2"/>
  <c r="Z74" i="2"/>
  <c r="AD120" i="2"/>
  <c r="AD62" i="2"/>
  <c r="AD63" i="2"/>
  <c r="AD87" i="2"/>
  <c r="AD88" i="2"/>
  <c r="AD89" i="2"/>
  <c r="AD90" i="2"/>
  <c r="AG74" i="2"/>
  <c r="AL74" i="2"/>
  <c r="AM74" i="2"/>
  <c r="AR74" i="2"/>
  <c r="AW74" i="2"/>
  <c r="BB74" i="2"/>
  <c r="AD76" i="2"/>
  <c r="AD60" i="2"/>
  <c r="AD61" i="2"/>
  <c r="BF22" i="2"/>
  <c r="BA22" i="2"/>
  <c r="AV22" i="2"/>
  <c r="AQ22" i="2"/>
  <c r="AL22" i="2"/>
  <c r="AG22" i="2"/>
  <c r="AF22" i="2"/>
  <c r="BG22" i="2"/>
  <c r="Y28" i="2"/>
  <c r="Y26" i="2"/>
  <c r="AD22" i="2"/>
  <c r="AA22" i="2"/>
  <c r="Z22" i="2"/>
  <c r="BE22" i="2"/>
  <c r="BB22" i="2"/>
  <c r="AZ22" i="2"/>
  <c r="AW22" i="2"/>
  <c r="AU22" i="2"/>
  <c r="AR22" i="2"/>
  <c r="AP22" i="2"/>
  <c r="AM22" i="2"/>
  <c r="AK22" i="2"/>
  <c r="BX133" i="2" l="1"/>
  <c r="AE107" i="2"/>
  <c r="U101" i="2"/>
  <c r="U96" i="2"/>
  <c r="U103" i="2"/>
  <c r="U104" i="2"/>
  <c r="BN45" i="2"/>
  <c r="AC53" i="2"/>
  <c r="AE84" i="2"/>
  <c r="BM73" i="2"/>
  <c r="BM71" i="2" s="1"/>
  <c r="BM44" i="2" s="1"/>
  <c r="BJ73" i="2"/>
  <c r="BJ71" i="2" s="1"/>
  <c r="BI129" i="2" s="1"/>
  <c r="U97" i="2"/>
  <c r="BI53" i="2"/>
  <c r="AB123" i="2"/>
  <c r="AD84" i="2"/>
  <c r="AA44" i="2"/>
  <c r="AA123" i="2" s="1"/>
  <c r="W53" i="2"/>
  <c r="BD107" i="2"/>
  <c r="BN107" i="2"/>
  <c r="AE99" i="2"/>
  <c r="AY99" i="2"/>
  <c r="V99" i="2"/>
  <c r="BN99" i="2"/>
  <c r="BI127" i="2"/>
  <c r="AJ107" i="2"/>
  <c r="BN58" i="2"/>
  <c r="AC58" i="2"/>
  <c r="AJ45" i="2"/>
  <c r="BN53" i="2"/>
  <c r="AO107" i="2"/>
  <c r="AJ99" i="2"/>
  <c r="BD99" i="2"/>
  <c r="AD74" i="2"/>
  <c r="AJ58" i="2"/>
  <c r="AJ84" i="2"/>
  <c r="BI128" i="2"/>
  <c r="U98" i="2"/>
  <c r="AR71" i="2"/>
  <c r="AR44" i="2" s="1"/>
  <c r="AM44" i="2"/>
  <c r="U76" i="2"/>
  <c r="AJ53" i="2"/>
  <c r="U109" i="2"/>
  <c r="Z123" i="2"/>
  <c r="BI45" i="2"/>
  <c r="AD53" i="2"/>
  <c r="V53" i="2"/>
  <c r="V107" i="2"/>
  <c r="AG44" i="2"/>
  <c r="AH44" i="2"/>
  <c r="BL73" i="2"/>
  <c r="BL71" i="2" s="1"/>
  <c r="BL44" i="2" s="1"/>
  <c r="BQ73" i="2"/>
  <c r="BQ71" i="2" s="1"/>
  <c r="BQ44" i="2" s="1"/>
  <c r="BI74" i="2"/>
  <c r="BP73" i="2"/>
  <c r="BP71" i="2" s="1"/>
  <c r="BP44" i="2" s="1"/>
  <c r="BN84" i="2"/>
  <c r="BN128" i="2"/>
  <c r="U89" i="2"/>
  <c r="U88" i="2"/>
  <c r="AC45" i="2"/>
  <c r="AE45" i="2"/>
  <c r="AE53" i="2"/>
  <c r="BD53" i="2"/>
  <c r="BR73" i="2"/>
  <c r="BR71" i="2" s="1"/>
  <c r="BR44" i="2" s="1"/>
  <c r="W22" i="2"/>
  <c r="W74" i="2"/>
  <c r="AD58" i="2"/>
  <c r="AW44" i="2"/>
  <c r="AL44" i="2"/>
  <c r="AI44" i="2"/>
  <c r="AY22" i="2"/>
  <c r="AE74" i="2"/>
  <c r="AJ74" i="2"/>
  <c r="BN22" i="2"/>
  <c r="BK73" i="2"/>
  <c r="BK71" i="2" s="1"/>
  <c r="BK44" i="2" s="1"/>
  <c r="BN74" i="2"/>
  <c r="BN127" i="2"/>
  <c r="BO73" i="2"/>
  <c r="BO71" i="2" s="1"/>
  <c r="BO44" i="2" s="1"/>
  <c r="BI84" i="2"/>
  <c r="U77" i="2"/>
  <c r="U52" i="2"/>
  <c r="U45" i="2" s="1"/>
  <c r="BI107" i="2"/>
  <c r="U111" i="2"/>
  <c r="AC99" i="2"/>
  <c r="AT99" i="2"/>
  <c r="AE58" i="2"/>
  <c r="AN44" i="2"/>
  <c r="AE22" i="2"/>
  <c r="BD22" i="2"/>
  <c r="BI22" i="2"/>
  <c r="BI58" i="2"/>
  <c r="Y45" i="2"/>
  <c r="W107" i="2"/>
  <c r="AY107" i="2"/>
  <c r="AT107" i="2"/>
  <c r="AC107" i="2"/>
  <c r="X99" i="2"/>
  <c r="AO99" i="2"/>
  <c r="BI99" i="2"/>
  <c r="AE129" i="2"/>
  <c r="AK71" i="2"/>
  <c r="AK44" i="2" s="1"/>
  <c r="AT22" i="2"/>
  <c r="V23" i="2"/>
  <c r="V22" i="2" s="1"/>
  <c r="AC22" i="2"/>
  <c r="U90" i="2"/>
  <c r="BD129" i="2"/>
  <c r="AO74" i="2"/>
  <c r="U112" i="2"/>
  <c r="AO84" i="2"/>
  <c r="X22" i="2"/>
  <c r="Y22" i="2"/>
  <c r="X107" i="2"/>
  <c r="W99" i="2"/>
  <c r="Y109" i="2"/>
  <c r="Y112" i="2"/>
  <c r="Y102" i="2"/>
  <c r="Y99" i="2" s="1"/>
  <c r="X53" i="2"/>
  <c r="V45" i="2"/>
  <c r="U102" i="2"/>
  <c r="U110" i="2"/>
  <c r="BJ44" i="2" l="1"/>
  <c r="AF44" i="2"/>
  <c r="AD73" i="2"/>
  <c r="AD71" i="2" s="1"/>
  <c r="AD44" i="2" s="1"/>
  <c r="U99" i="2"/>
  <c r="Y53" i="2"/>
  <c r="BI73" i="2"/>
  <c r="BI71" i="2" s="1"/>
  <c r="BI44" i="2" s="1"/>
  <c r="BI126" i="2"/>
  <c r="BN73" i="2"/>
  <c r="BN71" i="2" s="1"/>
  <c r="BN123" i="2" s="1"/>
  <c r="BN115" i="2" s="1"/>
  <c r="AE123" i="2"/>
  <c r="BN126" i="2"/>
  <c r="U107" i="2"/>
  <c r="Y107" i="2"/>
  <c r="BN129" i="2"/>
  <c r="AT129" i="2"/>
  <c r="AD123" i="2" l="1"/>
  <c r="AD115" i="2" s="1"/>
  <c r="AE44" i="2"/>
  <c r="Y123" i="2"/>
  <c r="BI123" i="2"/>
  <c r="BI115" i="2" s="1"/>
  <c r="AO123" i="2"/>
  <c r="BN125" i="2"/>
  <c r="BN44" i="2"/>
  <c r="BI125" i="2" l="1"/>
  <c r="AJ123" i="2"/>
  <c r="AJ44" i="2"/>
</calcChain>
</file>

<file path=xl/sharedStrings.xml><?xml version="1.0" encoding="utf-8"?>
<sst xmlns="http://schemas.openxmlformats.org/spreadsheetml/2006/main" count="1103" uniqueCount="326">
  <si>
    <t>Учебная практика</t>
  </si>
  <si>
    <t>Производственная практика</t>
  </si>
  <si>
    <t>Промежуточная аттестация</t>
  </si>
  <si>
    <t>Всего</t>
  </si>
  <si>
    <t xml:space="preserve">2. План учебного процесса </t>
  </si>
  <si>
    <t>Индекс</t>
  </si>
  <si>
    <t>Формы промежуточной аттестации</t>
  </si>
  <si>
    <t>Учебная нагрузка обучающихся, час.</t>
  </si>
  <si>
    <t xml:space="preserve">I курс </t>
  </si>
  <si>
    <t xml:space="preserve">II курс </t>
  </si>
  <si>
    <t xml:space="preserve">III курс </t>
  </si>
  <si>
    <t>всего занятий</t>
  </si>
  <si>
    <t>Иностранный язык</t>
  </si>
  <si>
    <t>История</t>
  </si>
  <si>
    <t>Физическая культура</t>
  </si>
  <si>
    <t>Основы безопасности жизнедеятельности</t>
  </si>
  <si>
    <t>ОП.00</t>
  </si>
  <si>
    <t>П.00</t>
  </si>
  <si>
    <t>ПМ.00</t>
  </si>
  <si>
    <t>Профессиональные модули</t>
  </si>
  <si>
    <t>ПМ.01</t>
  </si>
  <si>
    <t>МДК.01.01</t>
  </si>
  <si>
    <t>МДК.01.02</t>
  </si>
  <si>
    <t>УП.01</t>
  </si>
  <si>
    <t xml:space="preserve">Учебная практика </t>
  </si>
  <si>
    <t>ПП.01</t>
  </si>
  <si>
    <t>ПМ.02</t>
  </si>
  <si>
    <t>МДК.02.01</t>
  </si>
  <si>
    <t>МДК.02.02</t>
  </si>
  <si>
    <t>УП.02</t>
  </si>
  <si>
    <t>ПП.02</t>
  </si>
  <si>
    <t>ПМ.03</t>
  </si>
  <si>
    <t>МДК.03.01</t>
  </si>
  <si>
    <t>МДК.03.02</t>
  </si>
  <si>
    <t>УП.03</t>
  </si>
  <si>
    <t>ПП.03</t>
  </si>
  <si>
    <t>ГИА</t>
  </si>
  <si>
    <t>№</t>
  </si>
  <si>
    <t>Наименование</t>
  </si>
  <si>
    <t>Кабинеты</t>
  </si>
  <si>
    <t>Лаборатории</t>
  </si>
  <si>
    <t>Мастерские</t>
  </si>
  <si>
    <t>Спортивный комплекс</t>
  </si>
  <si>
    <t>Залы</t>
  </si>
  <si>
    <t xml:space="preserve">ПМ.04 </t>
  </si>
  <si>
    <t>МДК.04.01</t>
  </si>
  <si>
    <t xml:space="preserve"> </t>
  </si>
  <si>
    <t>МДК.02.03</t>
  </si>
  <si>
    <t>МДК.02.04</t>
  </si>
  <si>
    <t>МДК.02.05</t>
  </si>
  <si>
    <t>МДК.03.03</t>
  </si>
  <si>
    <t>МДК.03.04</t>
  </si>
  <si>
    <t>Тренажеры, тренажерные комплексы</t>
  </si>
  <si>
    <t>Экзамен по модулю</t>
  </si>
  <si>
    <t>1. Пояснительная записка</t>
  </si>
  <si>
    <t>* В подсчет включены зачеты по физической культуре</t>
  </si>
  <si>
    <t>Наименование циклов,  дисциплин, профессиональных модулей, МДК, практик</t>
  </si>
  <si>
    <t>Распределение обязательной учебной нагрузки по курсам и семестрам, час. в семестр</t>
  </si>
  <si>
    <t>русского языка и литературы</t>
  </si>
  <si>
    <t>иностранного языка</t>
  </si>
  <si>
    <t>математики</t>
  </si>
  <si>
    <t>истории и обществознания</t>
  </si>
  <si>
    <t>физики</t>
  </si>
  <si>
    <t>химии и биологии</t>
  </si>
  <si>
    <t>электротехники</t>
  </si>
  <si>
    <t>технической графики</t>
  </si>
  <si>
    <t>технических измерений</t>
  </si>
  <si>
    <t>материаловедения</t>
  </si>
  <si>
    <t>безопасности жизнедеятельности</t>
  </si>
  <si>
    <t>экономики отрасли</t>
  </si>
  <si>
    <t>технологии металлообработки и работы в металлообрабатывающих цехах</t>
  </si>
  <si>
    <t>информатики и информационных технологий</t>
  </si>
  <si>
    <t>материаловедения и современных эксплуатационных материалов</t>
  </si>
  <si>
    <t>программирования для автоматизированного оборудования станков с программным управлением</t>
  </si>
  <si>
    <t>металлообработки</t>
  </si>
  <si>
    <t>токарная</t>
  </si>
  <si>
    <t>слесарная</t>
  </si>
  <si>
    <t>тренажер для отработки координации движения рук при токарной обработке</t>
  </si>
  <si>
    <t>демонстрационное устройство токарного станка</t>
  </si>
  <si>
    <t>тренажер для отработки навыков управления суппортом токарного станка</t>
  </si>
  <si>
    <t>спортивный зал</t>
  </si>
  <si>
    <t>открытый стадион широкого профиля с элементами полосы препятствий</t>
  </si>
  <si>
    <t>место для стрельбы</t>
  </si>
  <si>
    <t>библиотека, читальный зал с выходом в сеть Интернет</t>
  </si>
  <si>
    <t>актовый зал</t>
  </si>
  <si>
    <t>Государственная итоговая аттестация</t>
  </si>
  <si>
    <t>3. Перечень кабинетов, лабораторий, мастерских и других помещений для подготовки по профессии 15.01.25 Станочник (металлообработка)</t>
  </si>
  <si>
    <t>ФГОС</t>
  </si>
  <si>
    <t>5 сем. 16,5 нед.</t>
  </si>
  <si>
    <t>Русский язык</t>
  </si>
  <si>
    <t>Литература</t>
  </si>
  <si>
    <t>Всего объем образовательной нагрузки</t>
  </si>
  <si>
    <t>Самостоятельная учебная работа</t>
  </si>
  <si>
    <t>занятия по дисциплинам и МДК</t>
  </si>
  <si>
    <t>в том числе</t>
  </si>
  <si>
    <t>уроков</t>
  </si>
  <si>
    <t>лабораторных и практических занятий</t>
  </si>
  <si>
    <t>курсовое проектирование</t>
  </si>
  <si>
    <t>учебная и производственная практика</t>
  </si>
  <si>
    <t>промежуточная аттестация</t>
  </si>
  <si>
    <t>самостоятельная работа</t>
  </si>
  <si>
    <t>учебные занятия</t>
  </si>
  <si>
    <t>практика</t>
  </si>
  <si>
    <r>
      <t xml:space="preserve">экзаменов </t>
    </r>
    <r>
      <rPr>
        <sz val="5"/>
        <rFont val="Times New Roman"/>
        <family val="1"/>
        <charset val="204"/>
      </rPr>
      <t>(в т.ч. экзаменов (квалификационных), ед.</t>
    </r>
  </si>
  <si>
    <t>дифференцир. зачетов*, ед.</t>
  </si>
  <si>
    <t>зачетов*, ед.</t>
  </si>
  <si>
    <t>количество</t>
  </si>
  <si>
    <t>Работа обучающихся во взаимодействии с преподавателями</t>
  </si>
  <si>
    <t>объем, час.</t>
  </si>
  <si>
    <t>дисциплин и МДК</t>
  </si>
  <si>
    <t>учебной практики</t>
  </si>
  <si>
    <t>промежуточной аттестации</t>
  </si>
  <si>
    <t>государственной итоговой аттестации</t>
  </si>
  <si>
    <t>ГИА.00</t>
  </si>
  <si>
    <t>Общепрофессиональный  цикл</t>
  </si>
  <si>
    <t>Профессиональный  цикл</t>
  </si>
  <si>
    <t>Общеобразовательный цикл</t>
  </si>
  <si>
    <t>производств. практики</t>
  </si>
  <si>
    <t>6 сем.      20 нед.</t>
  </si>
  <si>
    <t>2 нед.</t>
  </si>
  <si>
    <t>ПООП</t>
  </si>
  <si>
    <t>Математика</t>
  </si>
  <si>
    <t>Астрономия</t>
  </si>
  <si>
    <t>Общие учебные предметы</t>
  </si>
  <si>
    <t>Учебные предметы по выбору из обязательных предметных областей</t>
  </si>
  <si>
    <t xml:space="preserve">IV курс </t>
  </si>
  <si>
    <t>Программа подготовки специалистов среднего звена</t>
  </si>
  <si>
    <t>ОГСЭ.00</t>
  </si>
  <si>
    <t>Общий гуманитарный и социально-экономический цикл</t>
  </si>
  <si>
    <t>ЕН.ОО</t>
  </si>
  <si>
    <t>Математический и общий естественнонаучный цикл</t>
  </si>
  <si>
    <t>ОГСЭ.06</t>
  </si>
  <si>
    <t>МДК.01.03</t>
  </si>
  <si>
    <t>МДК.01.04</t>
  </si>
  <si>
    <t>МДК.01.05</t>
  </si>
  <si>
    <t>МДК.04.02</t>
  </si>
  <si>
    <t>МДК.04.03</t>
  </si>
  <si>
    <t>МДК.04.04</t>
  </si>
  <si>
    <t>ПМ.05</t>
  </si>
  <si>
    <t>МДК.05.01</t>
  </si>
  <si>
    <t>МДК.05.02</t>
  </si>
  <si>
    <t>МДК.05.03</t>
  </si>
  <si>
    <t>МДК.05.04</t>
  </si>
  <si>
    <t>ПДП.00</t>
  </si>
  <si>
    <t xml:space="preserve">1.7. Формы проведения государственной итоговой аттестации </t>
  </si>
  <si>
    <t>3. Перечень кабинетов, лабораторий, мастерских и других помещений для подготовки по специальности</t>
  </si>
  <si>
    <t>Наименование учебных дисциплин, профессиональных модулей</t>
  </si>
  <si>
    <t>*</t>
  </si>
  <si>
    <t>Основы философии</t>
  </si>
  <si>
    <t>Психология общения</t>
  </si>
  <si>
    <t>Иностранный язык в профессиональной деятельности</t>
  </si>
  <si>
    <t>Безопасность жизнедеятельности</t>
  </si>
  <si>
    <t>Государственная итоговая аттестация: дипломная работа и демонстрационный экзамен</t>
  </si>
  <si>
    <t>Информатика</t>
  </si>
  <si>
    <t>Консультации</t>
  </si>
  <si>
    <t>э</t>
  </si>
  <si>
    <t>дз</t>
  </si>
  <si>
    <t>з</t>
  </si>
  <si>
    <t>1 сем.  17 нед.</t>
  </si>
  <si>
    <t>2. Сводные данные по бюджету времени (в неделях) для очной формы обучения</t>
  </si>
  <si>
    <t>1 курс</t>
  </si>
  <si>
    <t>2 курс</t>
  </si>
  <si>
    <t>3 курс</t>
  </si>
  <si>
    <t>Курсы</t>
  </si>
  <si>
    <t>Обучение по дисциплинам и междисциплинарным курсам</t>
  </si>
  <si>
    <t>Каникулы</t>
  </si>
  <si>
    <t>3 сем.  17 нед</t>
  </si>
  <si>
    <t>4 сем.  24 нед.</t>
  </si>
  <si>
    <t>5 сем. 17 нед.</t>
  </si>
  <si>
    <t>Э</t>
  </si>
  <si>
    <t>Русского языка и литературы</t>
  </si>
  <si>
    <t>Безопасности жизнедеятельности и охраны труда</t>
  </si>
  <si>
    <t>Спортивный зал</t>
  </si>
  <si>
    <t>Библиотека, читальный зал с выходом в сеть Интернет</t>
  </si>
  <si>
    <t>Актовый зал</t>
  </si>
  <si>
    <t>ОК 09. Использовать информационные технологии в профессиональной деятельности</t>
  </si>
  <si>
    <t>Основы финансовой грамотности</t>
  </si>
  <si>
    <t>Физика</t>
  </si>
  <si>
    <t>Химия</t>
  </si>
  <si>
    <t>Родной язык (русский)</t>
  </si>
  <si>
    <t>2 сем. 24   нед.</t>
  </si>
  <si>
    <t>Биология</t>
  </si>
  <si>
    <t>Экологические основы природопользования</t>
  </si>
  <si>
    <t>Основы агрономии</t>
  </si>
  <si>
    <t>Метрология, стандартизация и подтверждение качества</t>
  </si>
  <si>
    <t>Основы экономики, менеджмента и маркетинга</t>
  </si>
  <si>
    <t>Правовые основы профессиональной деятельности</t>
  </si>
  <si>
    <t>Охрана труда</t>
  </si>
  <si>
    <t xml:space="preserve">IIII курс </t>
  </si>
  <si>
    <t>7 сем. 17 нед.</t>
  </si>
  <si>
    <t>8 сем.    24 нед.</t>
  </si>
  <si>
    <t>4 курс</t>
  </si>
  <si>
    <t>Экологических основ природопользования</t>
  </si>
  <si>
    <t>Метрологии, стандартизации и подтверждения качества</t>
  </si>
  <si>
    <t>ОП.09.</t>
  </si>
  <si>
    <t>ОП.08.</t>
  </si>
  <si>
    <t>ОП.07.</t>
  </si>
  <si>
    <t>ОП.06.</t>
  </si>
  <si>
    <t>ОП.05.</t>
  </si>
  <si>
    <t>ОП.04.</t>
  </si>
  <si>
    <t>ОП.03.</t>
  </si>
  <si>
    <t>ОП.02.</t>
  </si>
  <si>
    <t>ОП.01.</t>
  </si>
  <si>
    <t>ЕН.02.</t>
  </si>
  <si>
    <t>ЕН.01.</t>
  </si>
  <si>
    <t>ОГСЭ.04.</t>
  </si>
  <si>
    <t>ОГСЭ.03.</t>
  </si>
  <si>
    <t>ОГСЭ.02.</t>
  </si>
  <si>
    <t>ОГСЭ.01.</t>
  </si>
  <si>
    <t>Информатики и информационных технологий в профессиональной деятельности</t>
  </si>
  <si>
    <t>Дополнительные учебные предметы, курсы по выбору обучающихся, предлагаемые техникумом</t>
  </si>
  <si>
    <t>ЭК.01</t>
  </si>
  <si>
    <t>ЭК.02</t>
  </si>
  <si>
    <t>Введение в специальность</t>
  </si>
  <si>
    <t>Индивидуальный проект (реализуется в рамках времени, отведенного на освоение учебного предмета)</t>
  </si>
  <si>
    <t>ЕН.03.</t>
  </si>
  <si>
    <t>Ботаника и физиология растений</t>
  </si>
  <si>
    <t>Основы механизации, электрификации и автоматизации сельскохозяйственного производства</t>
  </si>
  <si>
    <t>Микробиология, санитария и гигиена</t>
  </si>
  <si>
    <t>Основы аналитической химии</t>
  </si>
  <si>
    <t>Сельскохозяйственные биотехнологии</t>
  </si>
  <si>
    <t>Организация работы растениеводческих бригад в соответствии с технологическими картами возделывания сельскохозяйственных культур</t>
  </si>
  <si>
    <t>Контроль процесса развития растений в течение вегетации</t>
  </si>
  <si>
    <t xml:space="preserve">Выполнение работ по одной или нескольких профессий рабочих, должностей  служащих </t>
  </si>
  <si>
    <t>Информационные технологии в профессиональной деятельности</t>
  </si>
  <si>
    <t>ОП.10</t>
  </si>
  <si>
    <t>ОП.11</t>
  </si>
  <si>
    <t>Управление структурным подразделением сельскохозяйственной организации</t>
  </si>
  <si>
    <t>Селекция и семеноводческая работа в отрасли растениеводства</t>
  </si>
  <si>
    <t>Выбор агротезнологий для различных сельскохозяйственных культур</t>
  </si>
  <si>
    <t>Метеорологическое обслуживание сельскохозяйственного производства</t>
  </si>
  <si>
    <t>ОГСЭ.05</t>
  </si>
  <si>
    <t>Защита растений</t>
  </si>
  <si>
    <t>Механизация технологий в растениеводстве</t>
  </si>
  <si>
    <t>Обработка и воспроизводство плодородия почв</t>
  </si>
  <si>
    <t>Агрохимическое обслуживание сельскохозяйственного производства</t>
  </si>
  <si>
    <t>Хранение и переработка продукции растениеводства</t>
  </si>
  <si>
    <t xml:space="preserve">Физическая культура </t>
  </si>
  <si>
    <t>Элективный курс по биологии</t>
  </si>
  <si>
    <t>Элективный курс по химии</t>
  </si>
  <si>
    <t>Гуманитарных и социально-экономических дисциплин</t>
  </si>
  <si>
    <t>Экономики, менеджмента и маркетинга</t>
  </si>
  <si>
    <t>Основ агрономии</t>
  </si>
  <si>
    <t>Правовых основ профессиональной деятельности</t>
  </si>
  <si>
    <t>Аналитической химии</t>
  </si>
  <si>
    <t xml:space="preserve">Метеорологии </t>
  </si>
  <si>
    <t>Микробиологии,санитарии и гигиены</t>
  </si>
  <si>
    <t>Ботаники и физиологии растений</t>
  </si>
  <si>
    <t>Механизации, электрификации и автоматизации сельскохозяйственного производства</t>
  </si>
  <si>
    <t xml:space="preserve">                                                                          Опытные поля</t>
  </si>
  <si>
    <t>Нет</t>
  </si>
  <si>
    <t>ООД.01.</t>
  </si>
  <si>
    <t>ООД.02.</t>
  </si>
  <si>
    <t>ООД.03.</t>
  </si>
  <si>
    <t>ООД.04.</t>
  </si>
  <si>
    <t>ООД.05.</t>
  </si>
  <si>
    <t>ООД.06.</t>
  </si>
  <si>
    <t>ООД.07.</t>
  </si>
  <si>
    <t>ООД.08.</t>
  </si>
  <si>
    <t>ПД.01.</t>
  </si>
  <si>
    <t>ПД.02.</t>
  </si>
  <si>
    <t>ПД.03.</t>
  </si>
  <si>
    <t>ПД.04.</t>
  </si>
  <si>
    <t>ООД.00</t>
  </si>
  <si>
    <t>ПД.00</t>
  </si>
  <si>
    <t>ЭК.00</t>
  </si>
  <si>
    <t xml:space="preserve">1.1. Нормативная база реализации ППССЗ           </t>
  </si>
  <si>
    <t xml:space="preserve">                  -   Федерального закона от 29 декабря 2012 г. N 273-ФЗ «Об образовании в Российской Федерации» (в действа. редакции); 
                  - Приказа Министерства образования и науки Российской Федерации от 14 июня 2013 г. №464 «Об утверждении Порядка организации и осуществления образовательной деятельности по образовательным программам среднего профессионального образования» (зарегистрирован Министерством юстиции Российской Федерации 30 июля 2013 г., регистрационный № 29200);
                 - Приказа Министерства просвещения Российской Федерации от 28.08.2020 № 441 «О внесении изменений в Порядок организации и осуществления образовательной деятельности по образовательным программам среднего профессионального образования, утвержденный приказом Министерства образования и науки Российской Федерации от 14 июня 2013 г. № 464» (Зарегистрирован 11.09.2020 № 59771);
                 - Приказа Министерства науки и высшего образования Российской федерации, Министерства просвещения Российской Федерации №885/390 от 05.08.2020 г. «О практической подготовке обучающихся» (Зарегистрировано в Минюсте России 11.09.2020 N 59778);
                  - Приказа Минпросвещения России от 08.11.2021 г. № 800 «Об утверждении Порядка проведения государственной итоговой аттестации по образовательным программам среднего профессионального образования» (Зарегистрировано в Минюсте России 07.12.2021 г., № 66211) (с изменениями  от  5 мая 2022г.);
      - Письма Минпросвещения России от 14.04.2021 № 05-401 «Методические рекомендации по реализации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образования»;  
 Письма Минобрнауки России от 20.06.2017 г. № ТС-194/08 «Об организации изучения учебного предмета «Астрономия» (вместе с «Методическими рекомендациями по введению учебного предмета «Астрономия» как обязательного для изучения на уровне среднего общего образования») 
                 - Приказа Минобрнауки России от 17.05.2012 г. N 413 "Об утверждении федерального государственного образовательного стандарта среднего общего образования" (зарегистрирован в Минюсте России 07.06.2012 г. N 24480);
                  -  Локальных нормативных актов техникума, касающихся организации образовательного процесса;
- Устава техникума;
- Санитарно-эпидемиологических норм и правил.
Реализация ППССЗ осуществляется на государственном языке Российской Федерации-русском.
</t>
  </si>
  <si>
    <t>1.2. Организация учебного процесса и режим занятий</t>
  </si>
  <si>
    <t xml:space="preserve">1. Основная образовательная программа подготовки специалистов среднего звена (далее – ППССЗ) базовой подготовки рассчитана на 199 недель с нормативным сроком обучения 3 года 10 месяцев на базе основного общего образования. 
2. Начало учебного года – 01 сентября, окончание учебных занятий на каждом курсе в соответствии с календарным учебным графиком.
3. Продолжительность учебной недели – пятидневная.
4. Численность обучающихся в учебной группе при финансировании подготовки за счет бюджетных ассигнований бюджета субъекта РФ устанавливается 25 человек.
5.   Обучение ведется на русском языке. 
6. В учебном процессе выделяется работа обучающихся во взаимодействии с преподавателем по видам учебных занятий (урок, практическое занятие, лабораторное занятие, консультация, лекция, семинар), практики и самостоятельной работы обучающихся.
7. Для всех видов аудиторных занятий продолжительность урока – один академический час (45 минут). Уроки сгруппированы парами продолжительностью 90 минут с 5-минутными перерывами на отдых между уроками.
</t>
  </si>
  <si>
    <t xml:space="preserve">8. Занятия по дисциплинам «Иностранный язык» и «Иностранный язык в профессиональной деятельности» проводятся в подгруппах, если изучается в учебной группе два и более иностранных языка. Группы по изучению иностранного языка формируются преподавателями путем деления группы на подгруппы по иностранному языку (английский, немецкий), изучаемому обучающимся до поступления в техникум в общеобразовательной школе или по личному заявлению обучающегося. 
9. При проведении лабораторных и практических занятий, учебных занятий   по физической культуре, информатике, учебной практике, а также при выполнении курсовой работы (проекта) деление на подгруппы производится при наличии их финансового обеспечения. 
10. Объем образовательной нагрузки обучающихся 36 часов в неделю, включая работу обучающихся во взаимодействии с преподавателем и самостоятельную работу обучающихся. 
11. Общий объем каникулярного времени в учебном году составляет на 1 курсе-11 недель, на  2 курсе-11 недель, на  3 курсе-10 недель на 4 курсе-2 недели.
12. Формы текущего контроля знаний по учебным дисциплинам, междисциплинарным курсам и профессиональным модулям: контрольная работа, тестирование, практические работы, индивидуальный письменный и устный опросы, самостоятельная работа, защита докладов и рефератов, индивидуальный проект, результаты деловых и ролевых игр, результаты тренингов и др.  Текущий контроль проводят в пределах учебного времени, отведенного на изучение дисциплины, модуля. Формы, порядок и периодичность проведения текущего контроля по каждой дисциплине, модулю определяет преподаватель.
13. В техникуме применяется пятибалльная система оценок. Знания, умения и навыки обучающихся определяются следующими оценками: «отлично» (5), «хорошо» (4), «удовлетворительно» (3), «зачтено» (зачет). В ходе текущего контроля успеваемости и промежуточной аттестации, кроме вы¬шеуказанных оценок, используется: «неудовлетворительно» (2),  «незачтено» (незачет).
14. В состав профессионального модуля входят следующие элементы: 
- Междисциплинарный курс (один или несколько)
- Учебная практика
- Производственная практика
15. Учебная и производственная практики проводятся при освоении обучающимися профессиональных компетенций в рамках профессиональных модулей и реализовываются как в несколько периодов, так и рассредоточено, чередуясь с теоретическими занятиями в рамках профессиональных модулей. 
</t>
  </si>
  <si>
    <t>16. Курсовые работы рассматриваются как вид  работы обучающегося во взаимодействии с преподавателем по МДК.01.02 Выбор агротехнологий для различных сельскохозяйственных культур и МДК.02.03 Обработка и воспроизводство плодородия почв и реализуются в пределах времени, отведенного на изучение этих междисциплинарных курсов.</t>
  </si>
  <si>
    <t>1.3. Общеобразовательный цикл</t>
  </si>
  <si>
    <t xml:space="preserve">Общеобразовательный цикл ППССЗ формируется в соответствии с ФГОС среднего общего образования.
1. Специальность 35.02.05 Агрономия отнесена к естественнонаучному профилю обучения. 
2. Общеобразовательная подготовка предусмотрена в течение 1-го курса и составляет 52 недели (1 год) из расчета: теоретическое обучение - 39 недель при обязательной учебной нагрузке 36 часов в неделю, максимальной 54 часа в неделю; промежуточная аттестация – 2 недели; каникулярное время – 11 недель.
3. Учебное время, отведенное на теоретическое обучение (1404 час.) распределено на учебные дисциплины общеобразовательного цикла ППССЗ – общие и по выбору из обязательных предметных областей, изучаемые на базовом и профильном уровнях, и дополнительные по выбору обучающихся, предлагаемые профессиональной организацией на основе Рекомендаций Минобрнауки России, 2021г.
4.  Общеобразовательный цикл ППССЗ на базе основного общего образования с получением среднего общего образования содержит 12 учебных дисциплин и предусматривает изучение не менее одной общеобразовательной учебной дисциплины из каждой предметной области. Из них 3 учебных дисциплин изучаются углубленно с учетом профиля профессионального образования, осваиваемой специальности 35.02.05 Агрономия: Математика, Химия и Биология.
5. Для усиления профильной составляющей по специальности 35.02.05 Агрономия введены элективные курсы по физике, химии и биологии.
6. В учебном плане предусмотрено выполнение обучающимися индивидуального проекта. Индивидуальный проект выполняется обучающимся самостоятельно под руководством преподавателя по выбранной теме в рамках одного или нескольких изучаемых учебных предметов. Индивидуальный проект выполняется обучающимися в течение периода освоения общеобразовательного (профильного) учебного предмета в рамках учебного времени, специально отведенного учебным планом.
</t>
  </si>
  <si>
    <t>1.4. Формирование вариативной части ООП</t>
  </si>
  <si>
    <t xml:space="preserve">1.5. Формы проведения консультаций </t>
  </si>
  <si>
    <t>Учебным планом предусматриваются консультации перед экзаменами, которые проводятся в рамках промежуточной аттестации по учебным дисциплинам и профессиональным модулям, в случае, когда перед экзаменами выделяются дни подготовки. При концентрированной сдаче экзаменов консультации не предусмотрены. Формы проведения консультаций – групповые.</t>
  </si>
  <si>
    <t xml:space="preserve">1.6. Формы проведения промежуточной аттестации и порядок аттестации обучающихся </t>
  </si>
  <si>
    <t xml:space="preserve">1. В  учебном плане отражены следующие формы промежуточной аттестации: экзамен, в том числе комплексный; зачет; дифференцированный зачет, в том числе комплексный.
2. Дифференцированные зачеты - это формы промежуточной аттестации, которые проводятся за счет часов, отведенных на освоение соответствующих учебных дисциплин/МДК. На дифференцированный зачет отводится 1-2 академических часа.
3. Промежуточная аттестация в форме экзамена проводится в день, освобожденный от других форм учебной нагрузки. Если дни экзаменов чередуются с днями учебных занятий, время на подготовку к экзамену не выделяется, экзамен проводится на следующий день после завершения освоения соответствующей дисциплины/МДК/ПМ.
4.  Количество экзаменов в каждом учебном году в процессе промежуточной аттестации не превышает 8, количество зачетов и дифференцированных зачетов – 10, в это число не входят  дифференцированные зачеты по физической культуре.
5. На промежуточную аттестацию на 1 курсе отведено – 2 недели. Экзамены проводятся в рамках промежуточной аттестации:   ООД.01 Русский язык, ООД.04 Математика, ПД.04 Биология.
6. На 2 курсе на промежуточную аттестацию  отведена 1,1 недели. Экзамены проводятся сразу после освоения  дисциплины/МДК/ПМ: ЕН.02 основы аналитической химии, ОП.01 Ботаника и физиология растений,  ОП.03 Основы механизации, электрификации и автоматизации сельскохозяйственного производства, ОП.08 Охрана труда,  ОП.11 Сельскохозяйственные биотехнологии.
7. На 3 курсе  на  промежуточную аттестацию отведено 0,8  недели. Экзамены проводятся сразу после освоения  дисциплины/МДК/ПМ: ОП.09 Безопасность жизнедеятельности, ПМ.01 организация работы растениеводческих бригад в соответствии с технологическими картами возделывания сельскохозяйственных культур, ПМ.03 Выполнение работ по одной или нескольким профессиям рабочих, должностям  служащих. 
8. На 3 курсе  на  промежуточную аттестацию отведено 0,3  недели. Экзамены проводятся сразу после освоения  дисциплины/МДК/ПМ: ПМ.02 Контроль процесса развития растений в течение вегетации. 
9. По дисциплине ОГСЭ.05 Физическая культура промежуточной формой аттестации в каждом семестре является зачет, а в последнем – дифференцированный зачет.
10. Обязательной формой промежуточной аттестации по профессиональным модулям является экзамен. По ПМ.05 Выполнение работ по одной или нескольким профессиям рабочих, должностям служащих проводится квалификационный экзамен и по итогам квалификационного экзамена присваивается рабочая профессия 19205 Тракторист-машинист сельскохозяйственного производства.
11. Формой промежуточной аттестации по составным элементам профессиональных модулей является дифференцированный  зачет.
12. Для аттестации обучающихся на соответствие их персональных достижений поэтапным требованиям соответствующей ООП СПО (текущая и промежуточная аттестация) создаются фонды оценочных средств, позволяющие оценить знания, умения и освоенные компетенции.  
</t>
  </si>
  <si>
    <t xml:space="preserve">1. Государственная итоговая аттестация является обязательной и осуществляется в соответствии с  Порядком проведения государственной итоговой аттестации по образовательным программам среднего профессионального  образования, утверждённого приказом Минпросвещения России от 08.11.2021 г. № 800 и Программой государственной итоговой аттестации по образовательной программе среднего профессионального образования  35.02.05 Агрономия ГБПОУ «Ардатовский аграрный техникум». 
2. Государственная итоговая аттестация проводится в форме защиты выпускной квалификационной работы, которая выполняется в виде дипломной работы  и  демонстрационного экзамена. 
3. На выполнение дипломной  работы  отводится 4 недели, защиту дипломной  работы  и демонстрационный экзамен 2 недели.
4. Необходимым условием допуска к государственной итоговой аттестации является представление документов, подтверждающих освоение студентом компетенций и личностных результатов при изучении теоретического материала и прохождении практики по каждому из основных видов профессиональной деятельности. 
</t>
  </si>
  <si>
    <t xml:space="preserve">Объем времени вариативной части ООП СПО в объеме 684 часов оптимально использован для профессиональной составляющей      подготовки агронома:
- в учебном цикле  ЕН.00  в объеме 50 часов, 
- в учебном цикле ОП.00 в объеме 222 часа, 
-  в учебном цикле ПМ.00 в объеме 1024 часа. 
Увеличение количества часов на учебные дисциплины и профессиональные модули способствуют углублению подготовки обучающихся, а также получению дополнительных компетенций  с учетом  мнения работодателей, требований профессионального стандарта, что позволяет обеспечить повышение конкурентоспособности выпускника  в соответствии с запросами регионального рынка труда.
</t>
  </si>
  <si>
    <t>ПК 1.1. Осуществлять подготовку рабочих планов-графиков выполнения полевых работ</t>
  </si>
  <si>
    <t>ПК 1.2. Выполнять разработку и выдачу заданий для растениеводческих бригад</t>
  </si>
  <si>
    <t>ПК 1.3. Проводить инструктирование работников по выполнению выданных производственных заданий</t>
  </si>
  <si>
    <t>ПК 1.4. Осуществлять оперативный контроль качества выполнения технологических операций в растениеводстве</t>
  </si>
  <si>
    <t>ПК 1.5. Принимать меры по устранению выявленных в ходе контроля качества технологических операций дефектов и недостатков</t>
  </si>
  <si>
    <t>ПК 1.6. Осуществлять технологические регулировки почвообрабатывающих и посевных агрегатов, используемых для реализации технологических операций</t>
  </si>
  <si>
    <t>ПК 1.7. Осуществлять подготовку информации для составления первичной отчетности</t>
  </si>
  <si>
    <t>ПК 2.1. Составлять программы контроля развития растений в течение вегетации</t>
  </si>
  <si>
    <t>ПК 2.2. Устанавливать календарные сроки проведения технологических операций на основе определения фенологических фаз развития растений</t>
  </si>
  <si>
    <t>ПК 2.3. Применять качественные и количественные методы определения общего состояния посевов, полевой всхожести, густоты состояния, перезимовки озимых и многолетних культур</t>
  </si>
  <si>
    <t>ПК 2.4. Определять видовой состав сорных растений и степень засоренности посевов</t>
  </si>
  <si>
    <t>ПК 2.5. Определять видовой состав вредителей, плотность их популяций, вредоносность и степень поврежденности растений, и распространенность вредителей</t>
  </si>
  <si>
    <t>ПК 2.6. Проводить диагностику болезней и степень их развития с целью совершенствования системы защиты растений и распространенность болезней</t>
  </si>
  <si>
    <t>ПК 2.7. Проводить почвенную и растительную диагностику питания растений</t>
  </si>
  <si>
    <t>ПК 2.8. Производить анализ готовности сельскохозяйственных культур к уборке и определять урожайность сельскохозяйственных культур перед уборкой для планирования уборочной кампании</t>
  </si>
  <si>
    <t>ПК 2.9. Проводить анализ и обработку информации, полученной в ходе процесса развития растений, и разрабатывать предложения по совершенствованию технологических процессов в растениеводстве</t>
  </si>
  <si>
    <t>ПК 3.1. Выявлять и устранять неисправности в работе тракторов всех категорий.</t>
  </si>
  <si>
    <t xml:space="preserve">ПК 3.2. Производить текущий ремонт и участвовать во всех видах ремонта обслуживаемого трактора и прицепных устройств </t>
  </si>
  <si>
    <t>ПК 3.3. Выполнение работы на зерноуборочных и специальных самоходных сельскохозяйственных машинах.</t>
  </si>
  <si>
    <t>ПК 3.4. Подготовка и постановка самоходных сельскохозяйственных машин на хранения.</t>
  </si>
  <si>
    <t>ОК 11. Использовать знания по финансовой грамотности, планировать предпринимательскую деятельность в профессиональной сфере.</t>
  </si>
  <si>
    <t>ОК 01. Выбирать способы решения задач профессиональной деятельности, применительно к различным контекстам</t>
  </si>
  <si>
    <t>ОК 02. Осуществлять поиск, анализ и интерпретацию информации, необходимой для выполнения задач профессиональной деятельности</t>
  </si>
  <si>
    <t>ОК 03. Планировать и реализовывать собственное профессиональное и личностное развитие.</t>
  </si>
  <si>
    <t>ОК 04. Работать в коллективе и команде, эффективно взаимодействовать с коллегами, руководством, клиентами.</t>
  </si>
  <si>
    <t>ОК 05. Осуществлять устную и письменную коммуникацию на государственном языке с учетом особенностей социального и культурного контекста.</t>
  </si>
  <si>
    <t>ОК 06. Проявлять гражданско-патриотическую позицию, демонстрировать осознанное поведение на основе традиционных общечеловеческих ценностей, применять стандарты антикоррупционного поведения.</t>
  </si>
  <si>
    <t>ОК 07. Содействовать сохранению окружающей среды, ресурсосбережению, эффективно действовать в чрезвычайных ситуациях.</t>
  </si>
  <si>
    <t>ОК 08. Использовать средства физической культуры для сохранения и укрепления здоровья в процессе профессиональной деятельности и поддержание необходимого уровня физической подготовленности.</t>
  </si>
  <si>
    <t>ОК 10. Пользоваться профессиональной документацией на государственном и иностранном языке.</t>
  </si>
  <si>
    <t xml:space="preserve">Лаборатория технологии и механизации производства продукции растениеводства </t>
  </si>
  <si>
    <t>Производственная  практика (преддипломная)</t>
  </si>
  <si>
    <t xml:space="preserve">        Настоящий учебный план государственного автономного  профессионального образовательного учреждения Саратовской области «Перелюбский аграрный техникум» разработан на основе федерального государственного образовательного стандарта по специальности среднего профессионального образования (далее – СПО) 35.02.05 Агрономия, утвержденного приказом Минпросвещения России от 13.07.2021 №444 (зарегистрированного Минюстом РФ № 64664 от 17.08.2021г) и на основе федерального государственного образовательного стандарта среднего общего образования, реализуемого в пределах ППССЗ с учетом профиля получаемого профессионального образования, а также действующих нормативно-правовых актов:</t>
  </si>
  <si>
    <t>ООД.09.</t>
  </si>
  <si>
    <t>ООД.10.</t>
  </si>
  <si>
    <t>Обществознание</t>
  </si>
  <si>
    <t>География</t>
  </si>
  <si>
    <t>6 сем.    24 нед.</t>
  </si>
  <si>
    <t>Есть</t>
  </si>
  <si>
    <t>Физики, математики  и астрономии</t>
  </si>
  <si>
    <t>Химии и биологии</t>
  </si>
  <si>
    <t>Иностранного языка/немецкий/</t>
  </si>
  <si>
    <t>Иностранного языка/английский/</t>
  </si>
  <si>
    <t>Выполнение работ по одной или нескольких профессий рабочих, должностей  служащих. Профессия 19205 Тракторист-машинист с/х производства</t>
  </si>
  <si>
    <t>Технология выполнения работ по профессии Тракторист-машинист с/х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</si>
</sst>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5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sz val="7"/>
      <color indexed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7"/>
      <name val="Times New Roman"/>
      <family val="1"/>
      <charset val="204"/>
    </font>
    <font>
      <sz val="5"/>
      <name val="Times New Roman"/>
      <family val="1"/>
      <charset val="204"/>
    </font>
    <font>
      <sz val="7"/>
      <color indexed="10"/>
      <name val="Times New Roman"/>
      <family val="1"/>
      <charset val="204"/>
    </font>
    <font>
      <b/>
      <sz val="8"/>
      <color indexed="12"/>
      <name val="Times New Roman"/>
      <family val="1"/>
      <charset val="204"/>
    </font>
    <font>
      <b/>
      <sz val="7"/>
      <color indexed="12"/>
      <name val="Times New Roman"/>
      <family val="1"/>
      <charset val="204"/>
    </font>
    <font>
      <i/>
      <sz val="7"/>
      <color indexed="12"/>
      <name val="Times New Roman"/>
      <family val="1"/>
      <charset val="204"/>
    </font>
    <font>
      <sz val="8"/>
      <color indexed="12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7"/>
      <color indexed="10"/>
      <name val="Times New Roman"/>
      <family val="1"/>
      <charset val="204"/>
    </font>
    <font>
      <i/>
      <sz val="7"/>
      <color indexed="10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i/>
      <sz val="7"/>
      <name val="Times New Roman"/>
      <family val="1"/>
      <charset val="204"/>
    </font>
    <font>
      <sz val="6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rgb="FFFF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3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justify" wrapText="1"/>
    </xf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6" fillId="0" borderId="0" xfId="0" applyFont="1" applyAlignment="1">
      <alignment horizontal="justify" wrapText="1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justify" wrapText="1"/>
    </xf>
    <xf numFmtId="0" fontId="10" fillId="2" borderId="2" xfId="0" applyFont="1" applyFill="1" applyBorder="1"/>
    <xf numFmtId="0" fontId="10" fillId="2" borderId="3" xfId="0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0" fontId="10" fillId="0" borderId="2" xfId="0" applyFont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2" xfId="0" applyFont="1" applyBorder="1"/>
    <xf numFmtId="0" fontId="11" fillId="0" borderId="6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1" fontId="10" fillId="0" borderId="11" xfId="0" applyNumberFormat="1" applyFont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0" fillId="0" borderId="0" xfId="0" applyFont="1" applyAlignment="1">
      <alignment wrapText="1"/>
    </xf>
    <xf numFmtId="0" fontId="11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0" xfId="0" applyFont="1"/>
    <xf numFmtId="0" fontId="10" fillId="2" borderId="13" xfId="0" applyFont="1" applyFill="1" applyBorder="1"/>
    <xf numFmtId="1" fontId="10" fillId="2" borderId="14" xfId="0" applyNumberFormat="1" applyFont="1" applyFill="1" applyBorder="1" applyAlignment="1">
      <alignment horizontal="center"/>
    </xf>
    <xf numFmtId="0" fontId="10" fillId="4" borderId="2" xfId="0" applyFont="1" applyFill="1" applyBorder="1"/>
    <xf numFmtId="0" fontId="10" fillId="4" borderId="1" xfId="0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0" fontId="10" fillId="4" borderId="12" xfId="0" applyFont="1" applyFill="1" applyBorder="1"/>
    <xf numFmtId="1" fontId="10" fillId="4" borderId="16" xfId="0" applyNumberFormat="1" applyFont="1" applyFill="1" applyBorder="1" applyAlignment="1">
      <alignment horizontal="center"/>
    </xf>
    <xf numFmtId="0" fontId="10" fillId="5" borderId="13" xfId="0" applyFont="1" applyFill="1" applyBorder="1"/>
    <xf numFmtId="1" fontId="10" fillId="5" borderId="14" xfId="0" applyNumberFormat="1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/>
    </xf>
    <xf numFmtId="0" fontId="11" fillId="0" borderId="12" xfId="0" applyFont="1" applyBorder="1"/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1" fontId="10" fillId="0" borderId="20" xfId="0" applyNumberFormat="1" applyFont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0" borderId="15" xfId="0" applyFont="1" applyBorder="1"/>
    <xf numFmtId="49" fontId="10" fillId="5" borderId="21" xfId="0" applyNumberFormat="1" applyFont="1" applyFill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0" xfId="0" applyFont="1"/>
    <xf numFmtId="0" fontId="10" fillId="0" borderId="22" xfId="0" applyFont="1" applyBorder="1" applyAlignment="1">
      <alignment horizontal="center"/>
    </xf>
    <xf numFmtId="0" fontId="10" fillId="4" borderId="13" xfId="0" applyFont="1" applyFill="1" applyBorder="1"/>
    <xf numFmtId="0" fontId="10" fillId="4" borderId="8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10" fillId="4" borderId="24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/>
    <xf numFmtId="0" fontId="11" fillId="0" borderId="7" xfId="0" applyFont="1" applyBorder="1"/>
    <xf numFmtId="0" fontId="11" fillId="0" borderId="2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1" fillId="0" borderId="28" xfId="0" applyFont="1" applyBorder="1" applyAlignment="1">
      <alignment horizontal="left"/>
    </xf>
    <xf numFmtId="0" fontId="10" fillId="0" borderId="28" xfId="0" applyFont="1" applyBorder="1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horizontal="justify"/>
    </xf>
    <xf numFmtId="0" fontId="10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164" fontId="11" fillId="0" borderId="1" xfId="0" applyNumberFormat="1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13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3" borderId="0" xfId="0" applyFont="1" applyFill="1" applyAlignment="1">
      <alignment horizontal="left"/>
    </xf>
    <xf numFmtId="0" fontId="13" fillId="3" borderId="0" xfId="0" applyFont="1" applyFill="1" applyAlignment="1">
      <alignment horizontal="left" vertical="top" wrapText="1"/>
    </xf>
    <xf numFmtId="0" fontId="11" fillId="0" borderId="32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0" fillId="0" borderId="16" xfId="0" applyFont="1" applyBorder="1" applyAlignment="1">
      <alignment vertical="center" textRotation="90" wrapText="1"/>
    </xf>
    <xf numFmtId="0" fontId="10" fillId="0" borderId="16" xfId="0" applyFont="1" applyBorder="1" applyAlignment="1">
      <alignment vertical="center" textRotation="90"/>
    </xf>
    <xf numFmtId="0" fontId="11" fillId="0" borderId="22" xfId="0" applyFont="1" applyBorder="1" applyAlignment="1">
      <alignment vertical="center" textRotation="90" wrapText="1"/>
    </xf>
    <xf numFmtId="0" fontId="10" fillId="4" borderId="34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0" fontId="11" fillId="0" borderId="20" xfId="0" applyFont="1" applyBorder="1" applyAlignment="1">
      <alignment horizontal="center" vertical="center"/>
    </xf>
    <xf numFmtId="164" fontId="11" fillId="0" borderId="20" xfId="0" applyNumberFormat="1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2" fillId="0" borderId="38" xfId="0" applyFont="1" applyBorder="1" applyAlignment="1">
      <alignment vertical="center" textRotation="90" wrapText="1"/>
    </xf>
    <xf numFmtId="0" fontId="12" fillId="0" borderId="9" xfId="0" applyFont="1" applyBorder="1" applyAlignment="1">
      <alignment horizontal="center"/>
    </xf>
    <xf numFmtId="0" fontId="19" fillId="2" borderId="3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19" fillId="5" borderId="9" xfId="0" applyFont="1" applyFill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19" fillId="4" borderId="14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20" fillId="0" borderId="0" xfId="0" applyFont="1"/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3" borderId="0" xfId="0" applyFont="1" applyFill="1" applyAlignment="1">
      <alignment horizontal="left"/>
    </xf>
    <xf numFmtId="0" fontId="21" fillId="3" borderId="0" xfId="0" applyFont="1" applyFill="1" applyAlignment="1">
      <alignment horizontal="left" vertical="top" wrapText="1"/>
    </xf>
    <xf numFmtId="0" fontId="19" fillId="0" borderId="0" xfId="0" applyFont="1" applyAlignment="1">
      <alignment horizontal="left"/>
    </xf>
    <xf numFmtId="0" fontId="12" fillId="0" borderId="0" xfId="0" applyFont="1"/>
    <xf numFmtId="0" fontId="19" fillId="0" borderId="16" xfId="0" applyFont="1" applyBorder="1" applyAlignment="1">
      <alignment vertical="center" textRotation="90" wrapText="1"/>
    </xf>
    <xf numFmtId="1" fontId="19" fillId="0" borderId="1" xfId="0" applyNumberFormat="1" applyFont="1" applyBorder="1" applyAlignment="1">
      <alignment horizontal="center"/>
    </xf>
    <xf numFmtId="1" fontId="19" fillId="0" borderId="11" xfId="0" applyNumberFormat="1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top"/>
    </xf>
    <xf numFmtId="0" fontId="17" fillId="0" borderId="4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3" fillId="2" borderId="42" xfId="0" applyFont="1" applyFill="1" applyBorder="1" applyAlignment="1">
      <alignment horizontal="center" vertical="center"/>
    </xf>
    <xf numFmtId="0" fontId="23" fillId="4" borderId="40" xfId="0" applyFont="1" applyFill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23" fillId="4" borderId="44" xfId="0" applyFont="1" applyFill="1" applyBorder="1" applyAlignment="1">
      <alignment horizontal="center" vertical="center"/>
    </xf>
    <xf numFmtId="0" fontId="23" fillId="5" borderId="42" xfId="0" applyFont="1" applyFill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23" fillId="5" borderId="45" xfId="0" applyFont="1" applyFill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0" fillId="5" borderId="30" xfId="0" applyFont="1" applyFill="1" applyBorder="1" applyAlignment="1">
      <alignment horizontal="center"/>
    </xf>
    <xf numFmtId="0" fontId="10" fillId="5" borderId="47" xfId="0" applyFont="1" applyFill="1" applyBorder="1" applyAlignment="1">
      <alignment horizontal="center"/>
    </xf>
    <xf numFmtId="1" fontId="11" fillId="5" borderId="1" xfId="0" applyNumberFormat="1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5" borderId="30" xfId="0" applyFont="1" applyFill="1" applyBorder="1" applyAlignment="1">
      <alignment horizontal="center"/>
    </xf>
    <xf numFmtId="0" fontId="12" fillId="5" borderId="30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5" fillId="0" borderId="26" xfId="0" applyFont="1" applyBorder="1"/>
    <xf numFmtId="0" fontId="15" fillId="0" borderId="4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49" xfId="0" applyFont="1" applyBorder="1" applyAlignment="1">
      <alignment horizontal="center"/>
    </xf>
    <xf numFmtId="0" fontId="24" fillId="0" borderId="4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/>
    </xf>
    <xf numFmtId="1" fontId="11" fillId="0" borderId="30" xfId="0" applyNumberFormat="1" applyFont="1" applyBorder="1" applyAlignment="1">
      <alignment horizontal="center"/>
    </xf>
    <xf numFmtId="0" fontId="10" fillId="0" borderId="26" xfId="0" applyFont="1" applyBorder="1"/>
    <xf numFmtId="0" fontId="10" fillId="0" borderId="4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9" xfId="0" applyFont="1" applyBorder="1" applyAlignment="1">
      <alignment horizontal="center"/>
    </xf>
    <xf numFmtId="0" fontId="23" fillId="0" borderId="4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9" fillId="6" borderId="1" xfId="0" applyFont="1" applyFill="1" applyBorder="1" applyAlignment="1">
      <alignment horizontal="center"/>
    </xf>
    <xf numFmtId="0" fontId="10" fillId="0" borderId="22" xfId="0" applyFont="1" applyBorder="1"/>
    <xf numFmtId="49" fontId="10" fillId="5" borderId="17" xfId="0" applyNumberFormat="1" applyFont="1" applyFill="1" applyBorder="1" applyAlignment="1">
      <alignment horizontal="center"/>
    </xf>
    <xf numFmtId="1" fontId="10" fillId="0" borderId="14" xfId="0" applyNumberFormat="1" applyFont="1" applyBorder="1" applyAlignment="1">
      <alignment horizontal="center"/>
    </xf>
    <xf numFmtId="0" fontId="19" fillId="5" borderId="14" xfId="0" applyFont="1" applyFill="1" applyBorder="1" applyAlignment="1">
      <alignment horizontal="center"/>
    </xf>
    <xf numFmtId="1" fontId="19" fillId="0" borderId="20" xfId="0" applyNumberFormat="1" applyFont="1" applyBorder="1" applyAlignment="1">
      <alignment horizontal="center"/>
    </xf>
    <xf numFmtId="1" fontId="11" fillId="0" borderId="20" xfId="0" applyNumberFormat="1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1" fillId="0" borderId="50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49" fontId="10" fillId="5" borderId="8" xfId="0" applyNumberFormat="1" applyFont="1" applyFill="1" applyBorder="1" applyAlignment="1">
      <alignment horizontal="center"/>
    </xf>
    <xf numFmtId="1" fontId="10" fillId="0" borderId="9" xfId="0" applyNumberFormat="1" applyFont="1" applyBorder="1" applyAlignment="1">
      <alignment horizontal="center"/>
    </xf>
    <xf numFmtId="0" fontId="17" fillId="0" borderId="51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23" fillId="4" borderId="28" xfId="0" applyFont="1" applyFill="1" applyBorder="1" applyAlignment="1">
      <alignment horizontal="center" vertical="center"/>
    </xf>
    <xf numFmtId="0" fontId="23" fillId="4" borderId="51" xfId="0" applyFont="1" applyFill="1" applyBorder="1" applyAlignment="1">
      <alignment horizontal="center" vertical="center"/>
    </xf>
    <xf numFmtId="0" fontId="23" fillId="5" borderId="28" xfId="0" applyFont="1" applyFill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/>
    </xf>
    <xf numFmtId="0" fontId="23" fillId="5" borderId="28" xfId="0" applyFont="1" applyFill="1" applyBorder="1" applyAlignment="1">
      <alignment horizontal="center"/>
    </xf>
    <xf numFmtId="0" fontId="17" fillId="0" borderId="0" xfId="0" applyFont="1" applyAlignment="1">
      <alignment horizontal="center" vertical="top"/>
    </xf>
    <xf numFmtId="0" fontId="10" fillId="2" borderId="0" xfId="0" applyFont="1" applyFill="1" applyAlignment="1">
      <alignment horizontal="center"/>
    </xf>
    <xf numFmtId="0" fontId="10" fillId="3" borderId="2" xfId="0" applyFont="1" applyFill="1" applyBorder="1"/>
    <xf numFmtId="49" fontId="10" fillId="7" borderId="30" xfId="0" applyNumberFormat="1" applyFont="1" applyFill="1" applyBorder="1" applyAlignment="1">
      <alignment horizontal="center"/>
    </xf>
    <xf numFmtId="49" fontId="10" fillId="7" borderId="10" xfId="0" applyNumberFormat="1" applyFont="1" applyFill="1" applyBorder="1" applyAlignment="1">
      <alignment horizontal="center"/>
    </xf>
    <xf numFmtId="49" fontId="10" fillId="7" borderId="5" xfId="0" applyNumberFormat="1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 vertical="center"/>
    </xf>
    <xf numFmtId="0" fontId="10" fillId="3" borderId="5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1" fontId="10" fillId="3" borderId="53" xfId="0" applyNumberFormat="1" applyFont="1" applyFill="1" applyBorder="1" applyAlignment="1">
      <alignment horizontal="center" vertical="center"/>
    </xf>
    <xf numFmtId="0" fontId="19" fillId="3" borderId="53" xfId="0" applyFont="1" applyFill="1" applyBorder="1" applyAlignment="1">
      <alignment horizontal="center" vertical="center"/>
    </xf>
    <xf numFmtId="1" fontId="10" fillId="3" borderId="3" xfId="0" applyNumberFormat="1" applyFont="1" applyFill="1" applyBorder="1" applyAlignment="1">
      <alignment horizontal="center" vertical="center"/>
    </xf>
    <xf numFmtId="0" fontId="10" fillId="3" borderId="0" xfId="0" applyFont="1" applyFill="1"/>
    <xf numFmtId="0" fontId="23" fillId="3" borderId="28" xfId="0" applyFont="1" applyFill="1" applyBorder="1" applyAlignment="1">
      <alignment horizontal="center" vertical="center"/>
    </xf>
    <xf numFmtId="0" fontId="23" fillId="4" borderId="42" xfId="0" applyFont="1" applyFill="1" applyBorder="1" applyAlignment="1">
      <alignment horizontal="center" vertical="center"/>
    </xf>
    <xf numFmtId="1" fontId="10" fillId="4" borderId="14" xfId="0" applyNumberFormat="1" applyFont="1" applyFill="1" applyBorder="1" applyAlignment="1">
      <alignment horizontal="center"/>
    </xf>
    <xf numFmtId="0" fontId="11" fillId="5" borderId="0" xfId="0" applyFont="1" applyFill="1"/>
    <xf numFmtId="1" fontId="12" fillId="0" borderId="1" xfId="0" applyNumberFormat="1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10" fillId="0" borderId="54" xfId="0" applyFont="1" applyBorder="1"/>
    <xf numFmtId="0" fontId="11" fillId="0" borderId="15" xfId="0" applyFont="1" applyBorder="1"/>
    <xf numFmtId="0" fontId="17" fillId="0" borderId="45" xfId="0" applyFont="1" applyBorder="1" applyAlignment="1">
      <alignment horizontal="center" vertical="center"/>
    </xf>
    <xf numFmtId="1" fontId="19" fillId="0" borderId="14" xfId="0" applyNumberFormat="1" applyFont="1" applyBorder="1" applyAlignment="1">
      <alignment horizontal="center"/>
    </xf>
    <xf numFmtId="1" fontId="11" fillId="0" borderId="14" xfId="0" applyNumberFormat="1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28" fillId="0" borderId="0" xfId="0" applyFont="1" applyAlignment="1">
      <alignment horizontal="justify" wrapText="1"/>
    </xf>
    <xf numFmtId="0" fontId="28" fillId="3" borderId="0" xfId="0" applyFont="1" applyFill="1" applyAlignment="1">
      <alignment horizontal="justify" wrapText="1"/>
    </xf>
    <xf numFmtId="0" fontId="6" fillId="3" borderId="0" xfId="0" applyFont="1" applyFill="1" applyAlignment="1">
      <alignment horizontal="justify" wrapText="1"/>
    </xf>
    <xf numFmtId="0" fontId="11" fillId="8" borderId="50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  <xf numFmtId="164" fontId="11" fillId="8" borderId="20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1" fillId="0" borderId="17" xfId="0" applyFont="1" applyBorder="1" applyAlignment="1">
      <alignment horizontal="center"/>
    </xf>
    <xf numFmtId="0" fontId="11" fillId="8" borderId="0" xfId="0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11" fillId="8" borderId="13" xfId="0" applyFont="1" applyFill="1" applyBorder="1" applyAlignment="1">
      <alignment horizontal="center"/>
    </xf>
    <xf numFmtId="0" fontId="10" fillId="8" borderId="3" xfId="0" applyFont="1" applyFill="1" applyBorder="1" applyAlignment="1">
      <alignment horizontal="center" vertical="center"/>
    </xf>
    <xf numFmtId="0" fontId="10" fillId="8" borderId="53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/>
    </xf>
    <xf numFmtId="1" fontId="10" fillId="8" borderId="14" xfId="0" applyNumberFormat="1" applyFont="1" applyFill="1" applyBorder="1" applyAlignment="1">
      <alignment horizontal="center"/>
    </xf>
    <xf numFmtId="1" fontId="10" fillId="8" borderId="1" xfId="0" applyNumberFormat="1" applyFont="1" applyFill="1" applyBorder="1" applyAlignment="1">
      <alignment horizontal="center"/>
    </xf>
    <xf numFmtId="1" fontId="10" fillId="8" borderId="34" xfId="0" applyNumberFormat="1" applyFont="1" applyFill="1" applyBorder="1" applyAlignment="1">
      <alignment horizontal="center"/>
    </xf>
    <xf numFmtId="1" fontId="10" fillId="8" borderId="16" xfId="0" applyNumberFormat="1" applyFont="1" applyFill="1" applyBorder="1" applyAlignment="1">
      <alignment horizontal="center"/>
    </xf>
    <xf numFmtId="0" fontId="10" fillId="8" borderId="13" xfId="0" applyFont="1" applyFill="1" applyBorder="1" applyAlignment="1">
      <alignment horizontal="center"/>
    </xf>
    <xf numFmtId="0" fontId="10" fillId="8" borderId="29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1" fillId="8" borderId="34" xfId="0" applyFont="1" applyFill="1" applyBorder="1" applyAlignment="1">
      <alignment horizontal="center"/>
    </xf>
    <xf numFmtId="0" fontId="11" fillId="8" borderId="50" xfId="0" applyFont="1" applyFill="1" applyBorder="1" applyAlignment="1">
      <alignment horizontal="center"/>
    </xf>
    <xf numFmtId="0" fontId="10" fillId="8" borderId="26" xfId="0" applyFont="1" applyFill="1" applyBorder="1" applyAlignment="1">
      <alignment horizontal="center"/>
    </xf>
    <xf numFmtId="0" fontId="15" fillId="8" borderId="26" xfId="0" applyFont="1" applyFill="1" applyBorder="1" applyAlignment="1">
      <alignment horizontal="center"/>
    </xf>
    <xf numFmtId="1" fontId="10" fillId="8" borderId="20" xfId="0" applyNumberFormat="1" applyFont="1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164" fontId="11" fillId="8" borderId="0" xfId="0" applyNumberFormat="1" applyFont="1" applyFill="1" applyAlignment="1">
      <alignment horizontal="center"/>
    </xf>
    <xf numFmtId="1" fontId="11" fillId="8" borderId="30" xfId="0" applyNumberFormat="1" applyFont="1" applyFill="1" applyBorder="1" applyAlignment="1">
      <alignment horizontal="center"/>
    </xf>
    <xf numFmtId="1" fontId="11" fillId="8" borderId="1" xfId="0" applyNumberFormat="1" applyFont="1" applyFill="1" applyBorder="1" applyAlignment="1">
      <alignment horizontal="center"/>
    </xf>
    <xf numFmtId="0" fontId="11" fillId="8" borderId="14" xfId="0" applyFont="1" applyFill="1" applyBorder="1" applyAlignment="1">
      <alignment horizontal="center"/>
    </xf>
    <xf numFmtId="0" fontId="10" fillId="8" borderId="14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11" fillId="8" borderId="20" xfId="0" applyFont="1" applyFill="1" applyBorder="1" applyAlignment="1">
      <alignment horizontal="center"/>
    </xf>
    <xf numFmtId="0" fontId="10" fillId="8" borderId="27" xfId="0" applyFont="1" applyFill="1" applyBorder="1" applyAlignment="1">
      <alignment horizontal="center"/>
    </xf>
    <xf numFmtId="0" fontId="15" fillId="8" borderId="27" xfId="0" applyFont="1" applyFill="1" applyBorder="1" applyAlignment="1">
      <alignment horizontal="center"/>
    </xf>
    <xf numFmtId="164" fontId="11" fillId="8" borderId="1" xfId="0" applyNumberFormat="1" applyFont="1" applyFill="1" applyBorder="1" applyAlignment="1">
      <alignment horizontal="center"/>
    </xf>
    <xf numFmtId="0" fontId="11" fillId="8" borderId="0" xfId="0" applyFont="1" applyFill="1"/>
    <xf numFmtId="0" fontId="19" fillId="8" borderId="1" xfId="0" applyFont="1" applyFill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" fontId="10" fillId="3" borderId="55" xfId="0" applyNumberFormat="1" applyFont="1" applyFill="1" applyBorder="1" applyAlignment="1">
      <alignment horizontal="center" vertical="center"/>
    </xf>
    <xf numFmtId="1" fontId="10" fillId="3" borderId="56" xfId="0" applyNumberFormat="1" applyFont="1" applyFill="1" applyBorder="1" applyAlignment="1">
      <alignment horizontal="center" vertical="center"/>
    </xf>
    <xf numFmtId="0" fontId="10" fillId="3" borderId="56" xfId="0" applyFont="1" applyFill="1" applyBorder="1" applyAlignment="1">
      <alignment horizontal="center" vertical="center"/>
    </xf>
    <xf numFmtId="0" fontId="19" fillId="3" borderId="56" xfId="0" applyFont="1" applyFill="1" applyBorder="1" applyAlignment="1">
      <alignment horizontal="center" vertical="center"/>
    </xf>
    <xf numFmtId="0" fontId="10" fillId="8" borderId="56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textRotation="90"/>
    </xf>
    <xf numFmtId="0" fontId="12" fillId="0" borderId="0" xfId="0" applyFont="1" applyAlignment="1">
      <alignment horizontal="center" vertical="center" textRotation="90"/>
    </xf>
    <xf numFmtId="0" fontId="15" fillId="0" borderId="57" xfId="0" applyFont="1" applyBorder="1"/>
    <xf numFmtId="0" fontId="20" fillId="0" borderId="57" xfId="0" applyFont="1" applyBorder="1"/>
    <xf numFmtId="0" fontId="13" fillId="0" borderId="0" xfId="0" applyFont="1" applyAlignment="1">
      <alignment horizontal="left"/>
    </xf>
    <xf numFmtId="0" fontId="2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textRotation="90"/>
    </xf>
    <xf numFmtId="0" fontId="21" fillId="0" borderId="0" xfId="0" applyFont="1" applyAlignment="1">
      <alignment horizontal="center" vertical="center" textRotation="90"/>
    </xf>
    <xf numFmtId="0" fontId="14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wrapText="1"/>
    </xf>
    <xf numFmtId="0" fontId="21" fillId="0" borderId="0" xfId="0" applyFont="1" applyAlignment="1">
      <alignment horizontal="left"/>
    </xf>
    <xf numFmtId="0" fontId="11" fillId="0" borderId="14" xfId="0" applyFont="1" applyBorder="1" applyAlignment="1">
      <alignment horizontal="center" vertical="center" textRotation="90" wrapText="1"/>
    </xf>
    <xf numFmtId="0" fontId="16" fillId="0" borderId="17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justify" vertical="justify" wrapText="1"/>
    </xf>
    <xf numFmtId="0" fontId="11" fillId="0" borderId="0" xfId="0" applyFont="1" applyAlignment="1">
      <alignment horizontal="left"/>
    </xf>
    <xf numFmtId="0" fontId="11" fillId="0" borderId="17" xfId="0" applyFont="1" applyBorder="1"/>
    <xf numFmtId="0" fontId="11" fillId="0" borderId="49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93" xfId="0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11" fillId="0" borderId="2" xfId="0" applyFont="1" applyBorder="1" applyAlignment="1">
      <alignment wrapText="1"/>
    </xf>
    <xf numFmtId="0" fontId="11" fillId="0" borderId="4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27" fillId="0" borderId="15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wrapText="1"/>
    </xf>
    <xf numFmtId="1" fontId="19" fillId="0" borderId="1" xfId="0" applyNumberFormat="1" applyFont="1" applyBorder="1" applyAlignment="1">
      <alignment horizontal="center" wrapText="1"/>
    </xf>
    <xf numFmtId="1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30" xfId="0" applyFont="1" applyBorder="1" applyAlignment="1">
      <alignment horizontal="center" wrapText="1"/>
    </xf>
    <xf numFmtId="0" fontId="12" fillId="0" borderId="30" xfId="0" applyFont="1" applyBorder="1" applyAlignment="1">
      <alignment horizontal="center" wrapText="1"/>
    </xf>
    <xf numFmtId="0" fontId="11" fillId="8" borderId="13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11" fillId="0" borderId="54" xfId="0" applyFont="1" applyBorder="1"/>
    <xf numFmtId="0" fontId="12" fillId="0" borderId="31" xfId="0" applyFont="1" applyBorder="1" applyAlignment="1">
      <alignment horizontal="center"/>
    </xf>
    <xf numFmtId="0" fontId="11" fillId="8" borderId="24" xfId="0" applyFont="1" applyFill="1" applyBorder="1" applyAlignment="1">
      <alignment horizontal="center"/>
    </xf>
    <xf numFmtId="0" fontId="11" fillId="8" borderId="28" xfId="0" applyFont="1" applyFill="1" applyBorder="1" applyAlignment="1">
      <alignment horizontal="center"/>
    </xf>
    <xf numFmtId="1" fontId="10" fillId="12" borderId="14" xfId="0" applyNumberFormat="1" applyFont="1" applyFill="1" applyBorder="1" applyAlignment="1">
      <alignment horizontal="center"/>
    </xf>
    <xf numFmtId="1" fontId="10" fillId="12" borderId="9" xfId="0" applyNumberFormat="1" applyFont="1" applyFill="1" applyBorder="1" applyAlignment="1">
      <alignment horizontal="center"/>
    </xf>
    <xf numFmtId="0" fontId="11" fillId="0" borderId="1" xfId="0" applyFont="1" applyBorder="1"/>
    <xf numFmtId="0" fontId="11" fillId="0" borderId="30" xfId="0" applyFont="1" applyBorder="1"/>
    <xf numFmtId="0" fontId="11" fillId="0" borderId="30" xfId="0" applyFont="1" applyBorder="1" applyAlignment="1">
      <alignment wrapText="1"/>
    </xf>
    <xf numFmtId="0" fontId="6" fillId="0" borderId="0" xfId="0" applyFont="1" applyAlignment="1">
      <alignment horizontal="justify" vertical="justify"/>
    </xf>
    <xf numFmtId="0" fontId="5" fillId="0" borderId="0" xfId="0" applyFont="1" applyAlignment="1">
      <alignment wrapText="1"/>
    </xf>
    <xf numFmtId="0" fontId="33" fillId="0" borderId="0" xfId="0" applyFont="1" applyAlignment="1">
      <alignment horizontal="justify" wrapText="1"/>
    </xf>
    <xf numFmtId="0" fontId="31" fillId="0" borderId="0" xfId="0" applyFont="1" applyAlignment="1">
      <alignment horizontal="justify"/>
    </xf>
    <xf numFmtId="0" fontId="0" fillId="0" borderId="1" xfId="0" applyBorder="1" applyAlignment="1">
      <alignment horizontal="center" textRotation="90" wrapText="1"/>
    </xf>
    <xf numFmtId="0" fontId="30" fillId="0" borderId="1" xfId="0" applyFont="1" applyBorder="1" applyAlignment="1">
      <alignment horizontal="center" textRotation="90" wrapText="1"/>
    </xf>
    <xf numFmtId="0" fontId="11" fillId="0" borderId="30" xfId="0" applyFont="1" applyBorder="1" applyAlignment="1">
      <alignment vertical="top"/>
    </xf>
    <xf numFmtId="0" fontId="11" fillId="0" borderId="9" xfId="0" applyFont="1" applyBorder="1"/>
    <xf numFmtId="0" fontId="11" fillId="0" borderId="30" xfId="0" applyFont="1" applyBorder="1" applyAlignment="1">
      <alignment vertical="top" wrapText="1"/>
    </xf>
    <xf numFmtId="0" fontId="32" fillId="0" borderId="0" xfId="0" applyFont="1" applyAlignment="1">
      <alignment wrapText="1"/>
    </xf>
    <xf numFmtId="0" fontId="11" fillId="13" borderId="30" xfId="0" applyFont="1" applyFill="1" applyBorder="1" applyAlignment="1">
      <alignment wrapText="1"/>
    </xf>
    <xf numFmtId="0" fontId="32" fillId="0" borderId="1" xfId="0" applyFont="1" applyBorder="1" applyAlignment="1">
      <alignment wrapText="1"/>
    </xf>
    <xf numFmtId="0" fontId="11" fillId="0" borderId="30" xfId="0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1" fillId="0" borderId="56" xfId="0" applyFont="1" applyBorder="1" applyAlignment="1">
      <alignment horizontal="left"/>
    </xf>
    <xf numFmtId="0" fontId="11" fillId="0" borderId="30" xfId="0" applyFont="1" applyBorder="1" applyAlignment="1">
      <alignment horizontal="left"/>
    </xf>
    <xf numFmtId="0" fontId="11" fillId="0" borderId="8" xfId="0" applyFont="1" applyBorder="1" applyAlignment="1">
      <alignment horizontal="center"/>
    </xf>
    <xf numFmtId="0" fontId="1" fillId="0" borderId="3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56" xfId="0" applyFont="1" applyBorder="1" applyAlignment="1">
      <alignment horizontal="left" vertical="top" wrapText="1"/>
    </xf>
    <xf numFmtId="1" fontId="34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justify" wrapText="1"/>
    </xf>
    <xf numFmtId="0" fontId="11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0" fontId="13" fillId="0" borderId="3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67" xfId="0" applyFont="1" applyBorder="1" applyAlignment="1">
      <alignment horizontal="center"/>
    </xf>
    <xf numFmtId="0" fontId="13" fillId="0" borderId="67" xfId="0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14" fillId="0" borderId="52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textRotation="90" wrapText="1"/>
    </xf>
    <xf numFmtId="0" fontId="11" fillId="0" borderId="3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56" xfId="0" applyFont="1" applyBorder="1" applyAlignment="1">
      <alignment horizontal="left"/>
    </xf>
    <xf numFmtId="0" fontId="10" fillId="4" borderId="3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49" fontId="10" fillId="9" borderId="9" xfId="0" applyNumberFormat="1" applyFont="1" applyFill="1" applyBorder="1" applyAlignment="1">
      <alignment horizontal="center"/>
    </xf>
    <xf numFmtId="49" fontId="10" fillId="9" borderId="7" xfId="0" applyNumberFormat="1" applyFont="1" applyFill="1" applyBorder="1" applyAlignment="1">
      <alignment horizontal="center"/>
    </xf>
    <xf numFmtId="49" fontId="10" fillId="9" borderId="6" xfId="0" applyNumberFormat="1" applyFont="1" applyFill="1" applyBorder="1" applyAlignment="1">
      <alignment horizontal="center"/>
    </xf>
    <xf numFmtId="0" fontId="11" fillId="0" borderId="30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1" fillId="0" borderId="56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10" fillId="0" borderId="56" xfId="0" applyFont="1" applyBorder="1" applyAlignment="1">
      <alignment horizontal="left" wrapText="1"/>
    </xf>
    <xf numFmtId="0" fontId="11" fillId="0" borderId="66" xfId="0" applyFont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/>
    </xf>
    <xf numFmtId="0" fontId="10" fillId="0" borderId="30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11" fillId="0" borderId="8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90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0" fillId="0" borderId="84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79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85" xfId="0" applyFont="1" applyBorder="1" applyAlignment="1">
      <alignment horizontal="center" vertical="center" wrapText="1"/>
    </xf>
    <xf numFmtId="0" fontId="10" fillId="0" borderId="86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87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7" fillId="0" borderId="63" xfId="0" applyFont="1" applyBorder="1" applyAlignment="1">
      <alignment horizontal="center" vertical="center" textRotation="255"/>
    </xf>
    <xf numFmtId="0" fontId="17" fillId="0" borderId="28" xfId="0" applyFont="1" applyBorder="1" applyAlignment="1">
      <alignment horizontal="center" vertical="center" textRotation="255"/>
    </xf>
    <xf numFmtId="0" fontId="17" fillId="0" borderId="24" xfId="0" applyFont="1" applyBorder="1" applyAlignment="1">
      <alignment horizontal="center" vertical="center" textRotation="255"/>
    </xf>
    <xf numFmtId="0" fontId="10" fillId="0" borderId="62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1" fillId="0" borderId="1" xfId="0" applyFont="1" applyBorder="1"/>
    <xf numFmtId="0" fontId="10" fillId="0" borderId="30" xfId="0" applyFont="1" applyBorder="1" applyAlignment="1">
      <alignment horizontal="left" wrapText="1"/>
    </xf>
    <xf numFmtId="0" fontId="11" fillId="0" borderId="9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61" xfId="0" applyFont="1" applyBorder="1" applyAlignment="1">
      <alignment horizontal="center" vertical="center" textRotation="90" wrapText="1"/>
    </xf>
    <xf numFmtId="0" fontId="12" fillId="0" borderId="14" xfId="0" applyFont="1" applyBorder="1" applyAlignment="1">
      <alignment horizontal="center" vertical="center" textRotation="90" wrapText="1"/>
    </xf>
    <xf numFmtId="0" fontId="11" fillId="0" borderId="11" xfId="0" applyFont="1" applyBorder="1" applyAlignment="1">
      <alignment horizontal="center" vertical="center" textRotation="90" wrapText="1"/>
    </xf>
    <xf numFmtId="0" fontId="11" fillId="0" borderId="14" xfId="0" applyFont="1" applyBorder="1" applyAlignment="1">
      <alignment horizontal="center" vertical="center" textRotation="90" wrapText="1"/>
    </xf>
    <xf numFmtId="0" fontId="11" fillId="0" borderId="61" xfId="0" applyFont="1" applyBorder="1" applyAlignment="1">
      <alignment horizontal="center" vertical="center" textRotation="90" wrapText="1"/>
    </xf>
    <xf numFmtId="0" fontId="11" fillId="0" borderId="14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49" fontId="10" fillId="11" borderId="30" xfId="0" applyNumberFormat="1" applyFont="1" applyFill="1" applyBorder="1" applyAlignment="1">
      <alignment horizontal="center"/>
    </xf>
    <xf numFmtId="49" fontId="10" fillId="11" borderId="10" xfId="0" applyNumberFormat="1" applyFont="1" applyFill="1" applyBorder="1" applyAlignment="1">
      <alignment horizontal="center"/>
    </xf>
    <xf numFmtId="49" fontId="10" fillId="11" borderId="5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/>
    </xf>
    <xf numFmtId="0" fontId="10" fillId="0" borderId="84" xfId="0" applyFont="1" applyBorder="1" applyAlignment="1">
      <alignment horizontal="center" vertical="center" textRotation="90"/>
    </xf>
    <xf numFmtId="0" fontId="10" fillId="0" borderId="57" xfId="0" applyFont="1" applyBorder="1" applyAlignment="1">
      <alignment horizontal="center" vertical="center" textRotation="90"/>
    </xf>
    <xf numFmtId="0" fontId="10" fillId="0" borderId="25" xfId="0" applyFont="1" applyBorder="1" applyAlignment="1">
      <alignment horizontal="center" vertical="center" textRotation="90"/>
    </xf>
    <xf numFmtId="0" fontId="10" fillId="0" borderId="0" xfId="0" applyFont="1" applyAlignment="1">
      <alignment horizontal="center" vertical="center" textRotation="90"/>
    </xf>
    <xf numFmtId="0" fontId="10" fillId="0" borderId="88" xfId="0" applyFont="1" applyBorder="1" applyAlignment="1">
      <alignment horizontal="center" vertical="center" textRotation="90"/>
    </xf>
    <xf numFmtId="0" fontId="10" fillId="0" borderId="89" xfId="0" applyFont="1" applyBorder="1" applyAlignment="1">
      <alignment horizontal="center" vertical="center" textRotation="90"/>
    </xf>
    <xf numFmtId="0" fontId="11" fillId="0" borderId="59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78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80" xfId="0" applyFont="1" applyBorder="1" applyAlignment="1">
      <alignment horizontal="center" vertical="center" wrapText="1"/>
    </xf>
    <xf numFmtId="0" fontId="10" fillId="0" borderId="81" xfId="0" applyFont="1" applyBorder="1" applyAlignment="1">
      <alignment horizontal="center" vertical="center" textRotation="90"/>
    </xf>
    <xf numFmtId="0" fontId="10" fillId="0" borderId="82" xfId="0" applyFont="1" applyBorder="1" applyAlignment="1">
      <alignment horizontal="center" vertical="center" textRotation="90"/>
    </xf>
    <xf numFmtId="0" fontId="10" fillId="0" borderId="83" xfId="0" applyFont="1" applyBorder="1" applyAlignment="1">
      <alignment horizontal="center" vertical="center" textRotation="90"/>
    </xf>
    <xf numFmtId="0" fontId="11" fillId="0" borderId="31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5" borderId="30" xfId="0" applyFont="1" applyFill="1" applyBorder="1" applyAlignment="1">
      <alignment wrapText="1"/>
    </xf>
    <xf numFmtId="0" fontId="11" fillId="5" borderId="10" xfId="0" applyFont="1" applyFill="1" applyBorder="1" applyAlignment="1">
      <alignment wrapText="1"/>
    </xf>
    <xf numFmtId="0" fontId="11" fillId="5" borderId="56" xfId="0" applyFont="1" applyFill="1" applyBorder="1" applyAlignment="1">
      <alignment wrapText="1"/>
    </xf>
    <xf numFmtId="0" fontId="11" fillId="0" borderId="30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1" fillId="0" borderId="56" xfId="0" applyFont="1" applyBorder="1" applyAlignment="1">
      <alignment wrapText="1"/>
    </xf>
    <xf numFmtId="0" fontId="11" fillId="0" borderId="20" xfId="0" applyFont="1" applyBorder="1" applyAlignment="1">
      <alignment horizontal="left"/>
    </xf>
    <xf numFmtId="0" fontId="11" fillId="5" borderId="66" xfId="0" applyFont="1" applyFill="1" applyBorder="1" applyAlignment="1">
      <alignment horizontal="left" vertical="center" wrapText="1"/>
    </xf>
    <xf numFmtId="0" fontId="4" fillId="0" borderId="64" xfId="0" applyFont="1" applyBorder="1"/>
    <xf numFmtId="0" fontId="4" fillId="0" borderId="65" xfId="0" applyFont="1" applyBorder="1"/>
    <xf numFmtId="0" fontId="26" fillId="3" borderId="30" xfId="0" applyFont="1" applyFill="1" applyBorder="1" applyAlignment="1">
      <alignment horizontal="right"/>
    </xf>
    <xf numFmtId="0" fontId="26" fillId="3" borderId="10" xfId="0" applyFont="1" applyFill="1" applyBorder="1" applyAlignment="1">
      <alignment horizontal="right"/>
    </xf>
    <xf numFmtId="0" fontId="26" fillId="3" borderId="56" xfId="0" applyFont="1" applyFill="1" applyBorder="1" applyAlignment="1">
      <alignment horizontal="right"/>
    </xf>
    <xf numFmtId="0" fontId="11" fillId="5" borderId="30" xfId="0" applyFont="1" applyFill="1" applyBorder="1" applyAlignment="1">
      <alignment horizontal="right" vertical="center" wrapText="1"/>
    </xf>
    <xf numFmtId="0" fontId="11" fillId="5" borderId="10" xfId="0" applyFont="1" applyFill="1" applyBorder="1" applyAlignment="1">
      <alignment horizontal="right" vertical="center" wrapText="1"/>
    </xf>
    <xf numFmtId="0" fontId="11" fillId="5" borderId="56" xfId="0" applyFont="1" applyFill="1" applyBorder="1" applyAlignment="1">
      <alignment horizontal="right" vertical="center" wrapText="1"/>
    </xf>
    <xf numFmtId="49" fontId="10" fillId="9" borderId="30" xfId="0" applyNumberFormat="1" applyFont="1" applyFill="1" applyBorder="1" applyAlignment="1">
      <alignment horizontal="center"/>
    </xf>
    <xf numFmtId="49" fontId="10" fillId="9" borderId="10" xfId="0" applyNumberFormat="1" applyFont="1" applyFill="1" applyBorder="1" applyAlignment="1">
      <alignment horizontal="center"/>
    </xf>
    <xf numFmtId="49" fontId="10" fillId="9" borderId="5" xfId="0" applyNumberFormat="1" applyFont="1" applyFill="1" applyBorder="1" applyAlignment="1">
      <alignment horizontal="center"/>
    </xf>
    <xf numFmtId="49" fontId="10" fillId="9" borderId="75" xfId="0" applyNumberFormat="1" applyFont="1" applyFill="1" applyBorder="1" applyAlignment="1">
      <alignment horizontal="center"/>
    </xf>
    <xf numFmtId="49" fontId="10" fillId="9" borderId="22" xfId="0" applyNumberFormat="1" applyFont="1" applyFill="1" applyBorder="1" applyAlignment="1">
      <alignment horizontal="center"/>
    </xf>
    <xf numFmtId="49" fontId="10" fillId="9" borderId="76" xfId="0" applyNumberFormat="1" applyFont="1" applyFill="1" applyBorder="1" applyAlignment="1">
      <alignment horizontal="center"/>
    </xf>
    <xf numFmtId="0" fontId="11" fillId="0" borderId="3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56" xfId="0" applyFont="1" applyBorder="1" applyAlignment="1">
      <alignment horizontal="left" vertical="center" wrapText="1"/>
    </xf>
    <xf numFmtId="0" fontId="11" fillId="0" borderId="30" xfId="0" applyFont="1" applyBorder="1"/>
    <xf numFmtId="0" fontId="11" fillId="0" borderId="10" xfId="0" applyFont="1" applyBorder="1"/>
    <xf numFmtId="0" fontId="11" fillId="0" borderId="56" xfId="0" applyFont="1" applyBorder="1"/>
    <xf numFmtId="49" fontId="10" fillId="10" borderId="66" xfId="0" applyNumberFormat="1" applyFont="1" applyFill="1" applyBorder="1" applyAlignment="1">
      <alignment horizontal="center"/>
    </xf>
    <xf numFmtId="49" fontId="10" fillId="10" borderId="64" xfId="0" applyNumberFormat="1" applyFont="1" applyFill="1" applyBorder="1" applyAlignment="1">
      <alignment horizontal="center"/>
    </xf>
    <xf numFmtId="49" fontId="10" fillId="10" borderId="77" xfId="0" applyNumberFormat="1" applyFont="1" applyFill="1" applyBorder="1" applyAlignment="1">
      <alignment horizontal="center"/>
    </xf>
    <xf numFmtId="0" fontId="10" fillId="4" borderId="37" xfId="0" applyFont="1" applyFill="1" applyBorder="1" applyAlignment="1">
      <alignment horizontal="center" vertical="center" wrapText="1"/>
    </xf>
    <xf numFmtId="0" fontId="10" fillId="4" borderId="60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90"/>
    </xf>
    <xf numFmtId="49" fontId="10" fillId="11" borderId="9" xfId="0" applyNumberFormat="1" applyFont="1" applyFill="1" applyBorder="1" applyAlignment="1">
      <alignment horizontal="center"/>
    </xf>
    <xf numFmtId="49" fontId="10" fillId="11" borderId="7" xfId="0" applyNumberFormat="1" applyFont="1" applyFill="1" applyBorder="1" applyAlignment="1">
      <alignment horizontal="center"/>
    </xf>
    <xf numFmtId="49" fontId="10" fillId="11" borderId="6" xfId="0" applyNumberFormat="1" applyFont="1" applyFill="1" applyBorder="1" applyAlignment="1">
      <alignment horizontal="center"/>
    </xf>
    <xf numFmtId="0" fontId="11" fillId="0" borderId="30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56" xfId="0" applyFont="1" applyBorder="1" applyAlignment="1">
      <alignment horizontal="left" vertical="top" wrapText="1"/>
    </xf>
    <xf numFmtId="0" fontId="10" fillId="2" borderId="66" xfId="0" applyFont="1" applyFill="1" applyBorder="1" applyAlignment="1">
      <alignment horizontal="center" wrapText="1"/>
    </xf>
    <xf numFmtId="0" fontId="10" fillId="2" borderId="64" xfId="0" applyFont="1" applyFill="1" applyBorder="1" applyAlignment="1">
      <alignment horizontal="center" wrapText="1"/>
    </xf>
    <xf numFmtId="0" fontId="10" fillId="2" borderId="65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/>
    </xf>
    <xf numFmtId="0" fontId="12" fillId="0" borderId="11" xfId="0" applyFont="1" applyBorder="1" applyAlignment="1">
      <alignment horizontal="center" vertical="center" textRotation="90"/>
    </xf>
    <xf numFmtId="0" fontId="12" fillId="0" borderId="61" xfId="0" applyFont="1" applyBorder="1" applyAlignment="1">
      <alignment horizontal="center" vertical="center" textRotation="90"/>
    </xf>
    <xf numFmtId="0" fontId="12" fillId="0" borderId="14" xfId="0" applyFont="1" applyBorder="1" applyAlignment="1">
      <alignment horizontal="center" vertical="center" textRotation="90"/>
    </xf>
    <xf numFmtId="0" fontId="11" fillId="0" borderId="25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10" fillId="4" borderId="66" xfId="0" applyFont="1" applyFill="1" applyBorder="1" applyAlignment="1">
      <alignment horizontal="left"/>
    </xf>
    <xf numFmtId="0" fontId="10" fillId="4" borderId="64" xfId="0" applyFont="1" applyFill="1" applyBorder="1" applyAlignment="1">
      <alignment horizontal="left"/>
    </xf>
    <xf numFmtId="0" fontId="10" fillId="4" borderId="65" xfId="0" applyFont="1" applyFill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56" xfId="0" applyFont="1" applyBorder="1" applyAlignment="1">
      <alignment horizontal="left"/>
    </xf>
    <xf numFmtId="0" fontId="10" fillId="0" borderId="48" xfId="0" applyFont="1" applyBorder="1" applyAlignment="1">
      <alignment horizontal="left"/>
    </xf>
    <xf numFmtId="0" fontId="10" fillId="0" borderId="28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0" fillId="0" borderId="73" xfId="0" applyFont="1" applyBorder="1" applyAlignment="1">
      <alignment horizontal="center"/>
    </xf>
    <xf numFmtId="0" fontId="10" fillId="0" borderId="70" xfId="0" applyFont="1" applyBorder="1" applyAlignment="1">
      <alignment horizontal="center"/>
    </xf>
    <xf numFmtId="0" fontId="10" fillId="0" borderId="74" xfId="0" applyFont="1" applyBorder="1" applyAlignment="1">
      <alignment horizontal="center"/>
    </xf>
    <xf numFmtId="0" fontId="11" fillId="5" borderId="30" xfId="0" applyFont="1" applyFill="1" applyBorder="1" applyAlignment="1">
      <alignment horizontal="right" wrapText="1"/>
    </xf>
    <xf numFmtId="0" fontId="11" fillId="5" borderId="10" xfId="0" applyFont="1" applyFill="1" applyBorder="1" applyAlignment="1">
      <alignment horizontal="right" wrapText="1"/>
    </xf>
    <xf numFmtId="0" fontId="11" fillId="5" borderId="56" xfId="0" applyFont="1" applyFill="1" applyBorder="1" applyAlignment="1">
      <alignment horizontal="right" wrapText="1"/>
    </xf>
    <xf numFmtId="0" fontId="11" fillId="0" borderId="37" xfId="0" applyFont="1" applyBorder="1" applyAlignment="1">
      <alignment horizontal="left"/>
    </xf>
    <xf numFmtId="0" fontId="11" fillId="0" borderId="60" xfId="0" applyFont="1" applyBorder="1" applyAlignment="1">
      <alignment horizontal="left"/>
    </xf>
    <xf numFmtId="0" fontId="11" fillId="0" borderId="52" xfId="0" applyFont="1" applyBorder="1" applyAlignment="1">
      <alignment horizontal="left"/>
    </xf>
    <xf numFmtId="0" fontId="10" fillId="0" borderId="35" xfId="0" applyFont="1" applyBorder="1" applyAlignment="1">
      <alignment horizontal="right"/>
    </xf>
    <xf numFmtId="0" fontId="10" fillId="0" borderId="60" xfId="0" applyFont="1" applyBorder="1" applyAlignment="1">
      <alignment horizontal="right"/>
    </xf>
    <xf numFmtId="0" fontId="10" fillId="0" borderId="52" xfId="0" applyFont="1" applyBorder="1" applyAlignment="1">
      <alignment horizontal="right"/>
    </xf>
    <xf numFmtId="0" fontId="11" fillId="5" borderId="66" xfId="0" applyFont="1" applyFill="1" applyBorder="1" applyAlignment="1">
      <alignment horizontal="left" wrapText="1"/>
    </xf>
    <xf numFmtId="0" fontId="11" fillId="5" borderId="64" xfId="0" applyFont="1" applyFill="1" applyBorder="1" applyAlignment="1">
      <alignment horizontal="left" wrapText="1"/>
    </xf>
    <xf numFmtId="0" fontId="11" fillId="5" borderId="65" xfId="0" applyFont="1" applyFill="1" applyBorder="1" applyAlignment="1">
      <alignment horizontal="left" wrapText="1"/>
    </xf>
    <xf numFmtId="49" fontId="10" fillId="12" borderId="9" xfId="0" applyNumberFormat="1" applyFont="1" applyFill="1" applyBorder="1" applyAlignment="1">
      <alignment horizontal="center"/>
    </xf>
    <xf numFmtId="49" fontId="10" fillId="12" borderId="7" xfId="0" applyNumberFormat="1" applyFont="1" applyFill="1" applyBorder="1" applyAlignment="1">
      <alignment horizontal="center"/>
    </xf>
    <xf numFmtId="49" fontId="10" fillId="12" borderId="6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0" fontId="11" fillId="0" borderId="37" xfId="0" applyFont="1" applyBorder="1" applyAlignment="1">
      <alignment horizontal="left" vertical="center" wrapText="1"/>
    </xf>
    <xf numFmtId="0" fontId="11" fillId="0" borderId="60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 wrapText="1"/>
    </xf>
    <xf numFmtId="49" fontId="10" fillId="5" borderId="9" xfId="0" applyNumberFormat="1" applyFont="1" applyFill="1" applyBorder="1" applyAlignment="1">
      <alignment horizontal="center"/>
    </xf>
    <xf numFmtId="49" fontId="10" fillId="5" borderId="7" xfId="0" applyNumberFormat="1" applyFont="1" applyFill="1" applyBorder="1" applyAlignment="1">
      <alignment horizontal="center"/>
    </xf>
    <xf numFmtId="49" fontId="10" fillId="5" borderId="6" xfId="0" applyNumberFormat="1" applyFont="1" applyFill="1" applyBorder="1" applyAlignment="1">
      <alignment horizontal="center"/>
    </xf>
    <xf numFmtId="49" fontId="10" fillId="5" borderId="91" xfId="0" applyNumberFormat="1" applyFont="1" applyFill="1" applyBorder="1" applyAlignment="1">
      <alignment horizontal="center"/>
    </xf>
    <xf numFmtId="49" fontId="10" fillId="5" borderId="92" xfId="0" applyNumberFormat="1" applyFont="1" applyFill="1" applyBorder="1" applyAlignment="1">
      <alignment horizontal="center"/>
    </xf>
    <xf numFmtId="49" fontId="10" fillId="5" borderId="17" xfId="0" applyNumberFormat="1" applyFont="1" applyFill="1" applyBorder="1" applyAlignment="1">
      <alignment horizontal="center"/>
    </xf>
    <xf numFmtId="0" fontId="11" fillId="5" borderId="30" xfId="0" applyFont="1" applyFill="1" applyBorder="1" applyAlignment="1">
      <alignment horizontal="left" wrapText="1"/>
    </xf>
    <xf numFmtId="0" fontId="11" fillId="5" borderId="10" xfId="0" applyFont="1" applyFill="1" applyBorder="1" applyAlignment="1">
      <alignment horizontal="left" wrapText="1"/>
    </xf>
    <xf numFmtId="0" fontId="11" fillId="5" borderId="56" xfId="0" applyFont="1" applyFill="1" applyBorder="1" applyAlignment="1">
      <alignment horizontal="left" wrapText="1"/>
    </xf>
    <xf numFmtId="0" fontId="11" fillId="0" borderId="5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1" fillId="0" borderId="70" xfId="0" applyFont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4" fillId="0" borderId="68" xfId="0" applyFont="1" applyBorder="1" applyAlignment="1">
      <alignment horizontal="center"/>
    </xf>
    <xf numFmtId="0" fontId="10" fillId="8" borderId="72" xfId="0" applyFont="1" applyFill="1" applyBorder="1" applyAlignment="1">
      <alignment horizontal="center" vertical="center" wrapText="1"/>
    </xf>
    <xf numFmtId="0" fontId="10" fillId="8" borderId="61" xfId="0" applyFont="1" applyFill="1" applyBorder="1" applyAlignment="1">
      <alignment horizontal="center" vertical="center" wrapText="1"/>
    </xf>
    <xf numFmtId="0" fontId="10" fillId="0" borderId="69" xfId="0" applyFont="1" applyBorder="1" applyAlignment="1">
      <alignment horizontal="center" wrapText="1"/>
    </xf>
    <xf numFmtId="0" fontId="10" fillId="0" borderId="70" xfId="0" applyFont="1" applyBorder="1" applyAlignment="1">
      <alignment horizontal="center" wrapText="1"/>
    </xf>
    <xf numFmtId="0" fontId="10" fillId="0" borderId="71" xfId="0" applyFont="1" applyBorder="1" applyAlignment="1">
      <alignment horizontal="center" wrapText="1"/>
    </xf>
    <xf numFmtId="0" fontId="11" fillId="0" borderId="47" xfId="0" applyFont="1" applyBorder="1" applyAlignment="1">
      <alignment horizontal="center" vertical="center" textRotation="90" wrapText="1"/>
    </xf>
    <xf numFmtId="0" fontId="10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11" fillId="0" borderId="93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93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56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56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2" fillId="0" borderId="3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56" xfId="0" applyFont="1" applyBorder="1" applyAlignment="1">
      <alignment horizontal="center" vertical="top" wrapText="1"/>
    </xf>
    <xf numFmtId="0" fontId="1" fillId="3" borderId="30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56" xfId="0" applyFont="1" applyFill="1" applyBorder="1" applyAlignment="1">
      <alignment horizontal="left"/>
    </xf>
    <xf numFmtId="0" fontId="1" fillId="3" borderId="30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left" vertical="top" wrapText="1"/>
    </xf>
    <xf numFmtId="0" fontId="1" fillId="3" borderId="56" xfId="0" applyFont="1" applyFill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56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56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407269</xdr:colOff>
      <xdr:row>55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12869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43"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view="pageLayout" zoomScale="160" zoomScaleNormal="130" zoomScalePageLayoutView="160" workbookViewId="0"/>
  </sheetViews>
  <sheetFormatPr defaultColWidth="9.109375" defaultRowHeight="13.8" x14ac:dyDescent="0.25"/>
  <cols>
    <col min="1" max="1" width="102.5546875" style="16" customWidth="1"/>
    <col min="2" max="16384" width="9.109375" style="8"/>
  </cols>
  <sheetData>
    <row r="1" spans="1:3" s="11" customFormat="1" ht="20.25" customHeight="1" x14ac:dyDescent="0.25">
      <c r="A1" s="10" t="s">
        <v>54</v>
      </c>
    </row>
    <row r="2" spans="1:3" ht="17.25" customHeight="1" x14ac:dyDescent="0.25">
      <c r="A2" s="346" t="s">
        <v>266</v>
      </c>
    </row>
    <row r="3" spans="1:3" ht="81" customHeight="1" x14ac:dyDescent="0.25">
      <c r="A3" s="12" t="s">
        <v>313</v>
      </c>
    </row>
    <row r="4" spans="1:3" ht="377.25" customHeight="1" x14ac:dyDescent="0.25">
      <c r="A4" s="9" t="s">
        <v>267</v>
      </c>
    </row>
    <row r="5" spans="1:3" ht="24.75" customHeight="1" x14ac:dyDescent="0.25">
      <c r="A5" s="13" t="s">
        <v>268</v>
      </c>
    </row>
    <row r="6" spans="1:3" ht="192" customHeight="1" x14ac:dyDescent="0.25">
      <c r="A6" s="312" t="s">
        <v>269</v>
      </c>
    </row>
    <row r="7" spans="1:3" ht="384.75" customHeight="1" x14ac:dyDescent="0.25">
      <c r="A7" s="312" t="s">
        <v>270</v>
      </c>
    </row>
    <row r="8" spans="1:3" ht="53.25" customHeight="1" x14ac:dyDescent="0.25">
      <c r="A8" s="347" t="s">
        <v>271</v>
      </c>
    </row>
    <row r="9" spans="1:3" ht="45.75" customHeight="1" x14ac:dyDescent="0.25">
      <c r="A9" s="348" t="s">
        <v>272</v>
      </c>
    </row>
    <row r="10" spans="1:3" ht="259.5" customHeight="1" x14ac:dyDescent="0.25">
      <c r="A10" s="17" t="s">
        <v>273</v>
      </c>
    </row>
    <row r="11" spans="1:3" s="15" customFormat="1" ht="20.25" customHeight="1" x14ac:dyDescent="0.25">
      <c r="A11" s="14" t="s">
        <v>274</v>
      </c>
    </row>
    <row r="12" spans="1:3" ht="157.5" customHeight="1" x14ac:dyDescent="0.25">
      <c r="A12" s="247" t="s">
        <v>280</v>
      </c>
      <c r="C12" s="8" t="s">
        <v>46</v>
      </c>
    </row>
    <row r="13" spans="1:3" s="11" customFormat="1" ht="21" customHeight="1" x14ac:dyDescent="0.25">
      <c r="A13" s="248" t="s">
        <v>275</v>
      </c>
    </row>
    <row r="14" spans="1:3" s="11" customFormat="1" ht="54" customHeight="1" x14ac:dyDescent="0.25">
      <c r="A14" s="247" t="s">
        <v>276</v>
      </c>
    </row>
    <row r="15" spans="1:3" s="15" customFormat="1" ht="25.5" customHeight="1" x14ac:dyDescent="0.25">
      <c r="A15" s="349" t="s">
        <v>277</v>
      </c>
    </row>
    <row r="16" spans="1:3" ht="225" customHeight="1" x14ac:dyDescent="0.25">
      <c r="A16" s="367" t="s">
        <v>278</v>
      </c>
    </row>
    <row r="17" spans="1:1" ht="34.5" customHeight="1" x14ac:dyDescent="0.25">
      <c r="A17" s="367"/>
    </row>
    <row r="18" spans="1:1" s="15" customFormat="1" ht="28.5" customHeight="1" x14ac:dyDescent="0.25">
      <c r="A18" s="367"/>
    </row>
    <row r="19" spans="1:1" ht="63" customHeight="1" x14ac:dyDescent="0.25">
      <c r="A19" s="367"/>
    </row>
    <row r="20" spans="1:1" ht="81" customHeight="1" x14ac:dyDescent="0.25">
      <c r="A20" s="367"/>
    </row>
    <row r="21" spans="1:1" s="15" customFormat="1" ht="18" customHeight="1" x14ac:dyDescent="0.25">
      <c r="A21" s="14" t="s">
        <v>144</v>
      </c>
    </row>
    <row r="22" spans="1:1" s="15" customFormat="1" ht="179.25" customHeight="1" x14ac:dyDescent="0.25">
      <c r="A22" s="246" t="s">
        <v>279</v>
      </c>
    </row>
    <row r="23" spans="1:1" s="15" customFormat="1" ht="24" customHeight="1" x14ac:dyDescent="0.25">
      <c r="A23" s="14"/>
    </row>
    <row r="24" spans="1:1" ht="30" customHeight="1" x14ac:dyDescent="0.25">
      <c r="A24" s="9"/>
    </row>
    <row r="25" spans="1:1" x14ac:dyDescent="0.25">
      <c r="A25" s="93"/>
    </row>
    <row r="26" spans="1:1" x14ac:dyDescent="0.25">
      <c r="A26" s="17"/>
    </row>
    <row r="27" spans="1:1" x14ac:dyDescent="0.25">
      <c r="A27" s="93"/>
    </row>
    <row r="28" spans="1:1" x14ac:dyDescent="0.25">
      <c r="A28" s="93"/>
    </row>
    <row r="29" spans="1:1" x14ac:dyDescent="0.25">
      <c r="A29" s="93"/>
    </row>
    <row r="30" spans="1:1" x14ac:dyDescent="0.25">
      <c r="A30" s="93"/>
    </row>
    <row r="31" spans="1:1" x14ac:dyDescent="0.25">
      <c r="A31" s="93"/>
    </row>
    <row r="32" spans="1:1" x14ac:dyDescent="0.25">
      <c r="A32" s="93"/>
    </row>
    <row r="33" spans="1:1" x14ac:dyDescent="0.25">
      <c r="A33" s="93"/>
    </row>
    <row r="34" spans="1:1" x14ac:dyDescent="0.25">
      <c r="A34" s="94"/>
    </row>
    <row r="35" spans="1:1" x14ac:dyDescent="0.25">
      <c r="A35" s="95"/>
    </row>
    <row r="36" spans="1:1" ht="16.5" customHeight="1" x14ac:dyDescent="0.25">
      <c r="A36" s="95"/>
    </row>
    <row r="37" spans="1:1" x14ac:dyDescent="0.25">
      <c r="A37" s="95"/>
    </row>
    <row r="38" spans="1:1" x14ac:dyDescent="0.25">
      <c r="A38" s="95"/>
    </row>
    <row r="39" spans="1:1" x14ac:dyDescent="0.25">
      <c r="A39" s="94"/>
    </row>
    <row r="40" spans="1:1" x14ac:dyDescent="0.25">
      <c r="A40" s="95"/>
    </row>
    <row r="41" spans="1:1" x14ac:dyDescent="0.25">
      <c r="A41" s="95"/>
    </row>
    <row r="42" spans="1:1" x14ac:dyDescent="0.25">
      <c r="A42" s="94"/>
    </row>
    <row r="43" spans="1:1" ht="18" customHeight="1" x14ac:dyDescent="0.25"/>
    <row r="44" spans="1:1" ht="27" customHeight="1" x14ac:dyDescent="0.25"/>
    <row r="45" spans="1:1" ht="42" customHeight="1" x14ac:dyDescent="0.25"/>
    <row r="46" spans="1:1" ht="32.25" customHeight="1" x14ac:dyDescent="0.25"/>
    <row r="47" spans="1:1" ht="44.25" customHeight="1" x14ac:dyDescent="0.25"/>
    <row r="48" spans="1:1" ht="41.25" customHeight="1" x14ac:dyDescent="0.25"/>
    <row r="49" ht="57.75" customHeight="1" x14ac:dyDescent="0.25"/>
    <row r="50" ht="46.5" customHeight="1" x14ac:dyDescent="0.25"/>
    <row r="51" ht="35.25" customHeight="1" x14ac:dyDescent="0.25"/>
    <row r="53" ht="30" customHeight="1" x14ac:dyDescent="0.25"/>
    <row r="65" ht="16.5" customHeight="1" x14ac:dyDescent="0.25"/>
  </sheetData>
  <mergeCells count="1">
    <mergeCell ref="A16:A20"/>
  </mergeCells>
  <phoneticPr fontId="3" type="noConversion"/>
  <pageMargins left="0.70866141732283472" right="0.70866141732283472" top="0.94488188976377963" bottom="0.57291666666666663" header="0.31496062992125984" footer="0.31496062992125984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548"/>
  <sheetViews>
    <sheetView topLeftCell="A4" zoomScale="110" zoomScaleNormal="110" zoomScalePageLayoutView="145" workbookViewId="0">
      <selection activeCell="AX48" sqref="AX48"/>
    </sheetView>
  </sheetViews>
  <sheetFormatPr defaultColWidth="9.109375" defaultRowHeight="9.6" x14ac:dyDescent="0.2"/>
  <cols>
    <col min="1" max="1" width="7.109375" style="41" customWidth="1"/>
    <col min="2" max="9" width="3.6640625" style="41" customWidth="1"/>
    <col min="10" max="10" width="9.6640625" style="41" customWidth="1"/>
    <col min="11" max="11" width="1.6640625" style="40" customWidth="1"/>
    <col min="12" max="12" width="1.88671875" style="40" customWidth="1"/>
    <col min="13" max="13" width="1.6640625" style="40" customWidth="1"/>
    <col min="14" max="17" width="1.88671875" style="40" customWidth="1"/>
    <col min="18" max="18" width="2" style="40" customWidth="1"/>
    <col min="19" max="20" width="4.109375" style="154" hidden="1" customWidth="1"/>
    <col min="21" max="21" width="4.109375" style="40" customWidth="1"/>
    <col min="22" max="22" width="3.5546875" style="123" customWidth="1"/>
    <col min="23" max="23" width="3.5546875" style="40" customWidth="1"/>
    <col min="24" max="24" width="4" style="40" customWidth="1"/>
    <col min="25" max="25" width="3.6640625" style="40" customWidth="1"/>
    <col min="26" max="26" width="3.5546875" style="40" customWidth="1"/>
    <col min="27" max="28" width="2.88671875" style="40" customWidth="1"/>
    <col min="29" max="29" width="4.5546875" style="40" customWidth="1"/>
    <col min="30" max="30" width="0.109375" style="123" customWidth="1"/>
    <col min="31" max="31" width="5.44140625" style="259" customWidth="1"/>
    <col min="32" max="32" width="2.88671875" style="123" customWidth="1"/>
    <col min="33" max="35" width="2.88671875" style="40" customWidth="1"/>
    <col min="36" max="36" width="5.44140625" style="259" customWidth="1"/>
    <col min="37" max="37" width="2.88671875" style="123" customWidth="1"/>
    <col min="38" max="40" width="2.88671875" style="40" customWidth="1"/>
    <col min="41" max="41" width="5.6640625" style="259" customWidth="1"/>
    <col min="42" max="42" width="2.88671875" style="123" customWidth="1"/>
    <col min="43" max="45" width="2.88671875" style="40" customWidth="1"/>
    <col min="46" max="46" width="5.44140625" style="259" customWidth="1"/>
    <col min="47" max="47" width="2.88671875" style="123" customWidth="1"/>
    <col min="48" max="50" width="2.88671875" style="40" customWidth="1"/>
    <col min="51" max="51" width="5.44140625" style="259" customWidth="1"/>
    <col min="52" max="52" width="2.88671875" style="123" customWidth="1"/>
    <col min="53" max="55" width="2.88671875" style="40" customWidth="1"/>
    <col min="56" max="56" width="5.5546875" style="259" customWidth="1"/>
    <col min="57" max="57" width="2.88671875" style="123" customWidth="1"/>
    <col min="58" max="60" width="2.88671875" style="40" customWidth="1"/>
    <col min="61" max="61" width="5.109375" style="40" hidden="1" customWidth="1"/>
    <col min="62" max="62" width="2.88671875" style="123" hidden="1" customWidth="1"/>
    <col min="63" max="65" width="2.88671875" style="40" hidden="1" customWidth="1"/>
    <col min="66" max="66" width="5.5546875" style="40" hidden="1" customWidth="1"/>
    <col min="67" max="67" width="2.88671875" style="123" hidden="1" customWidth="1"/>
    <col min="68" max="70" width="2.88671875" style="40" hidden="1" customWidth="1"/>
    <col min="71" max="71" width="5" style="41" customWidth="1"/>
    <col min="72" max="72" width="2.44140625" style="41" customWidth="1"/>
    <col min="73" max="74" width="2.88671875" style="41" customWidth="1"/>
    <col min="75" max="75" width="2.5546875" style="41" customWidth="1"/>
    <col min="76" max="76" width="5.44140625" style="41" customWidth="1"/>
    <col min="77" max="77" width="3.44140625" style="41" customWidth="1"/>
    <col min="78" max="78" width="2.88671875" style="41" customWidth="1"/>
    <col min="79" max="79" width="3.109375" style="41" customWidth="1"/>
    <col min="80" max="80" width="4" style="41" customWidth="1"/>
    <col min="81" max="16384" width="9.109375" style="41"/>
  </cols>
  <sheetData>
    <row r="1" spans="1:80" x14ac:dyDescent="0.2">
      <c r="AE1" s="40"/>
      <c r="AJ1" s="40"/>
      <c r="AO1" s="40"/>
      <c r="AT1" s="40"/>
    </row>
    <row r="2" spans="1:80" ht="15" customHeight="1" thickBot="1" x14ac:dyDescent="0.25">
      <c r="A2" s="457" t="s">
        <v>159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  <c r="V2" s="457"/>
      <c r="W2" s="457"/>
      <c r="X2" s="457"/>
      <c r="Y2" s="457"/>
      <c r="Z2" s="457"/>
      <c r="AA2" s="457"/>
      <c r="AB2" s="457"/>
      <c r="AC2" s="457"/>
      <c r="AD2" s="457"/>
      <c r="AE2" s="457"/>
      <c r="AF2" s="457"/>
      <c r="AG2" s="457"/>
      <c r="AH2" s="457"/>
      <c r="AI2" s="457"/>
      <c r="AJ2" s="457"/>
      <c r="AK2" s="457"/>
      <c r="AL2" s="457"/>
      <c r="AM2" s="457"/>
      <c r="AN2" s="457"/>
      <c r="AO2" s="457"/>
      <c r="AP2" s="457"/>
      <c r="AQ2" s="457"/>
      <c r="AR2" s="457"/>
      <c r="AS2" s="457"/>
      <c r="AT2" s="457"/>
      <c r="AU2" s="457"/>
      <c r="AV2" s="457"/>
      <c r="AW2" s="457"/>
      <c r="AX2" s="457"/>
      <c r="AY2" s="457"/>
      <c r="AZ2" s="147"/>
      <c r="BA2" s="101"/>
      <c r="BB2" s="101"/>
      <c r="BC2" s="101"/>
      <c r="BD2" s="288"/>
      <c r="BE2" s="148"/>
      <c r="BF2" s="41"/>
      <c r="BG2" s="41"/>
      <c r="BH2" s="41"/>
      <c r="BI2" s="41"/>
      <c r="BJ2" s="147"/>
      <c r="BK2" s="101"/>
      <c r="BL2" s="101"/>
      <c r="BM2" s="101"/>
      <c r="BN2" s="41"/>
      <c r="BO2" s="148"/>
      <c r="BP2" s="41"/>
      <c r="BQ2" s="41"/>
      <c r="BR2" s="41"/>
    </row>
    <row r="3" spans="1:80" s="42" customFormat="1" ht="16.5" customHeight="1" x14ac:dyDescent="0.2">
      <c r="A3" s="458" t="s">
        <v>163</v>
      </c>
      <c r="B3" s="427" t="s">
        <v>164</v>
      </c>
      <c r="C3" s="413"/>
      <c r="D3" s="413"/>
      <c r="E3" s="413"/>
      <c r="F3" s="428"/>
      <c r="G3" s="427" t="s">
        <v>0</v>
      </c>
      <c r="H3" s="413"/>
      <c r="I3" s="428"/>
      <c r="J3" s="427" t="s">
        <v>1</v>
      </c>
      <c r="K3" s="413"/>
      <c r="L3" s="413"/>
      <c r="M3" s="413"/>
      <c r="N3" s="428"/>
      <c r="O3" s="427" t="s">
        <v>2</v>
      </c>
      <c r="P3" s="413"/>
      <c r="Q3" s="413"/>
      <c r="R3" s="413"/>
      <c r="S3" s="413"/>
      <c r="T3" s="413"/>
      <c r="U3" s="413"/>
      <c r="V3" s="413"/>
      <c r="W3" s="413"/>
      <c r="X3" s="428"/>
      <c r="Y3" s="427" t="s">
        <v>85</v>
      </c>
      <c r="Z3" s="413"/>
      <c r="AA3" s="413"/>
      <c r="AB3" s="413"/>
      <c r="AC3" s="413"/>
      <c r="AD3" s="413"/>
      <c r="AE3" s="413"/>
      <c r="AF3" s="413"/>
      <c r="AG3" s="413"/>
      <c r="AH3" s="413"/>
      <c r="AI3" s="428"/>
      <c r="AJ3" s="427" t="s">
        <v>165</v>
      </c>
      <c r="AK3" s="413"/>
      <c r="AL3" s="413"/>
      <c r="AM3" s="413"/>
      <c r="AN3" s="413"/>
      <c r="AO3" s="413"/>
      <c r="AP3" s="413"/>
      <c r="AQ3" s="413"/>
      <c r="AR3" s="413"/>
      <c r="AS3" s="428"/>
      <c r="AT3" s="427" t="s">
        <v>3</v>
      </c>
      <c r="AU3" s="413"/>
      <c r="AV3" s="413"/>
      <c r="AW3" s="413"/>
      <c r="AX3" s="413"/>
      <c r="AY3" s="414"/>
      <c r="AZ3" s="147"/>
      <c r="BA3" s="101"/>
      <c r="BB3" s="101"/>
      <c r="BC3" s="101"/>
      <c r="BD3" s="288"/>
      <c r="BE3" s="148"/>
      <c r="BF3" s="41"/>
      <c r="BG3" s="41"/>
      <c r="BH3" s="41"/>
      <c r="BI3" s="41"/>
      <c r="BJ3" s="147"/>
      <c r="BK3" s="101"/>
      <c r="BL3" s="101"/>
      <c r="BM3" s="101"/>
      <c r="BN3" s="41"/>
      <c r="BO3" s="148"/>
      <c r="BP3" s="41"/>
      <c r="BQ3" s="41"/>
      <c r="BR3" s="41"/>
    </row>
    <row r="4" spans="1:80" s="42" customFormat="1" ht="18.75" customHeight="1" x14ac:dyDescent="0.2">
      <c r="A4" s="459"/>
      <c r="B4" s="429"/>
      <c r="C4" s="430"/>
      <c r="D4" s="430"/>
      <c r="E4" s="430"/>
      <c r="F4" s="431"/>
      <c r="G4" s="429"/>
      <c r="H4" s="430"/>
      <c r="I4" s="431"/>
      <c r="J4" s="429"/>
      <c r="K4" s="430"/>
      <c r="L4" s="430"/>
      <c r="M4" s="430"/>
      <c r="N4" s="431"/>
      <c r="O4" s="429"/>
      <c r="P4" s="430"/>
      <c r="Q4" s="430"/>
      <c r="R4" s="430"/>
      <c r="S4" s="430"/>
      <c r="T4" s="430"/>
      <c r="U4" s="430"/>
      <c r="V4" s="430"/>
      <c r="W4" s="430"/>
      <c r="X4" s="431"/>
      <c r="Y4" s="429"/>
      <c r="Z4" s="430"/>
      <c r="AA4" s="430"/>
      <c r="AB4" s="430"/>
      <c r="AC4" s="430"/>
      <c r="AD4" s="430"/>
      <c r="AE4" s="430"/>
      <c r="AF4" s="430"/>
      <c r="AG4" s="430"/>
      <c r="AH4" s="430"/>
      <c r="AI4" s="431"/>
      <c r="AJ4" s="429"/>
      <c r="AK4" s="430"/>
      <c r="AL4" s="430"/>
      <c r="AM4" s="430"/>
      <c r="AN4" s="430"/>
      <c r="AO4" s="430"/>
      <c r="AP4" s="430"/>
      <c r="AQ4" s="430"/>
      <c r="AR4" s="430"/>
      <c r="AS4" s="431"/>
      <c r="AT4" s="429"/>
      <c r="AU4" s="430"/>
      <c r="AV4" s="430"/>
      <c r="AW4" s="430"/>
      <c r="AX4" s="430"/>
      <c r="AY4" s="460"/>
      <c r="AZ4" s="147"/>
      <c r="BA4" s="101"/>
      <c r="BB4" s="101"/>
      <c r="BC4" s="101"/>
      <c r="BD4" s="288"/>
      <c r="BE4" s="148"/>
      <c r="BF4" s="41"/>
      <c r="BG4" s="41"/>
      <c r="BH4" s="41"/>
      <c r="BI4" s="41"/>
      <c r="BJ4" s="147"/>
      <c r="BK4" s="101"/>
      <c r="BL4" s="101"/>
      <c r="BM4" s="101"/>
      <c r="BN4" s="41"/>
      <c r="BO4" s="148"/>
      <c r="BP4" s="41"/>
      <c r="BQ4" s="41"/>
      <c r="BR4" s="41"/>
    </row>
    <row r="5" spans="1:80" ht="10.5" customHeight="1" x14ac:dyDescent="0.2">
      <c r="A5" s="43">
        <v>1</v>
      </c>
      <c r="B5" s="374">
        <v>2</v>
      </c>
      <c r="C5" s="374"/>
      <c r="D5" s="374"/>
      <c r="E5" s="374"/>
      <c r="F5" s="377"/>
      <c r="G5" s="373">
        <v>3</v>
      </c>
      <c r="H5" s="374"/>
      <c r="I5" s="377"/>
      <c r="J5" s="373">
        <v>4</v>
      </c>
      <c r="K5" s="374"/>
      <c r="L5" s="374"/>
      <c r="M5" s="374"/>
      <c r="N5" s="377"/>
      <c r="O5" s="373">
        <v>5</v>
      </c>
      <c r="P5" s="374"/>
      <c r="Q5" s="374"/>
      <c r="R5" s="374"/>
      <c r="S5" s="374"/>
      <c r="T5" s="374"/>
      <c r="U5" s="374"/>
      <c r="V5" s="374"/>
      <c r="W5" s="374"/>
      <c r="X5" s="377"/>
      <c r="Y5" s="373">
        <v>6</v>
      </c>
      <c r="Z5" s="374"/>
      <c r="AA5" s="374"/>
      <c r="AB5" s="374"/>
      <c r="AC5" s="374"/>
      <c r="AD5" s="374"/>
      <c r="AE5" s="374"/>
      <c r="AF5" s="374"/>
      <c r="AG5" s="374"/>
      <c r="AH5" s="374"/>
      <c r="AI5" s="377"/>
      <c r="AJ5" s="373">
        <v>7</v>
      </c>
      <c r="AK5" s="374"/>
      <c r="AL5" s="374"/>
      <c r="AM5" s="374"/>
      <c r="AN5" s="374"/>
      <c r="AO5" s="374"/>
      <c r="AP5" s="374"/>
      <c r="AQ5" s="374"/>
      <c r="AR5" s="374"/>
      <c r="AS5" s="377"/>
      <c r="AT5" s="373">
        <v>8</v>
      </c>
      <c r="AU5" s="374"/>
      <c r="AV5" s="374"/>
      <c r="AW5" s="374"/>
      <c r="AX5" s="374"/>
      <c r="AY5" s="375"/>
      <c r="AZ5" s="147"/>
      <c r="BA5" s="101"/>
      <c r="BB5" s="101"/>
      <c r="BC5" s="101"/>
      <c r="BD5" s="288"/>
      <c r="BE5" s="148"/>
      <c r="BF5" s="41"/>
      <c r="BG5" s="41"/>
      <c r="BH5" s="41"/>
      <c r="BI5" s="41"/>
      <c r="BJ5" s="147"/>
      <c r="BK5" s="101"/>
      <c r="BL5" s="101"/>
      <c r="BM5" s="101"/>
      <c r="BN5" s="41"/>
      <c r="BO5" s="148"/>
      <c r="BP5" s="41"/>
      <c r="BQ5" s="41"/>
      <c r="BR5" s="41"/>
    </row>
    <row r="6" spans="1:80" ht="10.5" customHeight="1" x14ac:dyDescent="0.2">
      <c r="A6" s="44" t="s">
        <v>160</v>
      </c>
      <c r="B6" s="370">
        <v>39</v>
      </c>
      <c r="C6" s="371"/>
      <c r="D6" s="371"/>
      <c r="E6" s="371"/>
      <c r="F6" s="372"/>
      <c r="G6" s="370"/>
      <c r="H6" s="371"/>
      <c r="I6" s="372"/>
      <c r="J6" s="370"/>
      <c r="K6" s="371"/>
      <c r="L6" s="371"/>
      <c r="M6" s="371"/>
      <c r="N6" s="372"/>
      <c r="O6" s="370">
        <v>2</v>
      </c>
      <c r="P6" s="371"/>
      <c r="Q6" s="371"/>
      <c r="R6" s="371"/>
      <c r="S6" s="371"/>
      <c r="T6" s="371"/>
      <c r="U6" s="371"/>
      <c r="V6" s="371"/>
      <c r="W6" s="371"/>
      <c r="X6" s="372"/>
      <c r="Y6" s="370"/>
      <c r="Z6" s="371"/>
      <c r="AA6" s="371"/>
      <c r="AB6" s="371"/>
      <c r="AC6" s="371"/>
      <c r="AD6" s="371"/>
      <c r="AE6" s="371"/>
      <c r="AF6" s="371"/>
      <c r="AG6" s="371"/>
      <c r="AH6" s="371"/>
      <c r="AI6" s="372"/>
      <c r="AJ6" s="370">
        <v>11</v>
      </c>
      <c r="AK6" s="371"/>
      <c r="AL6" s="371"/>
      <c r="AM6" s="371"/>
      <c r="AN6" s="371"/>
      <c r="AO6" s="371"/>
      <c r="AP6" s="371"/>
      <c r="AQ6" s="371"/>
      <c r="AR6" s="371"/>
      <c r="AS6" s="372"/>
      <c r="AT6" s="370">
        <v>52</v>
      </c>
      <c r="AU6" s="371"/>
      <c r="AV6" s="371"/>
      <c r="AW6" s="371"/>
      <c r="AX6" s="371"/>
      <c r="AY6" s="376"/>
      <c r="AZ6" s="147"/>
      <c r="BA6" s="101"/>
      <c r="BB6" s="101"/>
      <c r="BC6" s="101"/>
      <c r="BD6" s="288"/>
      <c r="BE6" s="148"/>
      <c r="BF6" s="41"/>
      <c r="BG6" s="41"/>
      <c r="BH6" s="41"/>
      <c r="BI6" s="41"/>
      <c r="BJ6" s="147"/>
      <c r="BK6" s="101"/>
      <c r="BL6" s="101"/>
      <c r="BM6" s="101"/>
      <c r="BN6" s="41"/>
      <c r="BO6" s="148"/>
      <c r="BP6" s="41"/>
      <c r="BQ6" s="41"/>
      <c r="BR6" s="41"/>
    </row>
    <row r="7" spans="1:80" ht="10.5" customHeight="1" x14ac:dyDescent="0.2">
      <c r="A7" s="44" t="s">
        <v>161</v>
      </c>
      <c r="B7" s="370">
        <v>37.9</v>
      </c>
      <c r="C7" s="371"/>
      <c r="D7" s="371"/>
      <c r="E7" s="371"/>
      <c r="F7" s="372"/>
      <c r="G7" s="370">
        <v>2</v>
      </c>
      <c r="H7" s="371"/>
      <c r="I7" s="372"/>
      <c r="J7" s="370"/>
      <c r="K7" s="371"/>
      <c r="L7" s="371"/>
      <c r="M7" s="371"/>
      <c r="N7" s="372"/>
      <c r="O7" s="370">
        <v>1.1000000000000001</v>
      </c>
      <c r="P7" s="371"/>
      <c r="Q7" s="371"/>
      <c r="R7" s="371"/>
      <c r="S7" s="371"/>
      <c r="T7" s="371"/>
      <c r="U7" s="371"/>
      <c r="V7" s="371"/>
      <c r="W7" s="371"/>
      <c r="X7" s="372"/>
      <c r="Y7" s="370"/>
      <c r="Z7" s="371"/>
      <c r="AA7" s="371"/>
      <c r="AB7" s="371"/>
      <c r="AC7" s="371"/>
      <c r="AD7" s="371"/>
      <c r="AE7" s="371"/>
      <c r="AF7" s="371"/>
      <c r="AG7" s="371"/>
      <c r="AH7" s="371"/>
      <c r="AI7" s="372"/>
      <c r="AJ7" s="370">
        <v>11</v>
      </c>
      <c r="AK7" s="371"/>
      <c r="AL7" s="371"/>
      <c r="AM7" s="371"/>
      <c r="AN7" s="371"/>
      <c r="AO7" s="371"/>
      <c r="AP7" s="371"/>
      <c r="AQ7" s="371"/>
      <c r="AR7" s="371"/>
      <c r="AS7" s="372"/>
      <c r="AT7" s="370">
        <v>52</v>
      </c>
      <c r="AU7" s="371"/>
      <c r="AV7" s="371"/>
      <c r="AW7" s="371"/>
      <c r="AX7" s="371"/>
      <c r="AY7" s="376"/>
      <c r="AZ7" s="147"/>
      <c r="BA7" s="101"/>
      <c r="BB7" s="101"/>
      <c r="BC7" s="101"/>
      <c r="BD7" s="288"/>
      <c r="BE7" s="148"/>
      <c r="BF7" s="41"/>
      <c r="BG7" s="41"/>
      <c r="BH7" s="41"/>
      <c r="BI7" s="41"/>
      <c r="BJ7" s="147"/>
      <c r="BK7" s="101"/>
      <c r="BL7" s="101"/>
      <c r="BM7" s="101"/>
      <c r="BN7" s="41"/>
      <c r="BO7" s="148"/>
      <c r="BP7" s="41"/>
      <c r="BQ7" s="41"/>
      <c r="BR7" s="41"/>
    </row>
    <row r="8" spans="1:80" ht="10.5" customHeight="1" x14ac:dyDescent="0.2">
      <c r="A8" s="44" t="s">
        <v>162</v>
      </c>
      <c r="B8" s="370">
        <v>23.2</v>
      </c>
      <c r="C8" s="371"/>
      <c r="D8" s="371"/>
      <c r="E8" s="371"/>
      <c r="F8" s="372"/>
      <c r="G8" s="370">
        <v>10</v>
      </c>
      <c r="H8" s="371"/>
      <c r="I8" s="372"/>
      <c r="J8" s="370">
        <v>8</v>
      </c>
      <c r="K8" s="371"/>
      <c r="L8" s="371"/>
      <c r="M8" s="371"/>
      <c r="N8" s="372"/>
      <c r="O8" s="370">
        <v>0.8</v>
      </c>
      <c r="P8" s="371"/>
      <c r="Q8" s="371"/>
      <c r="R8" s="371"/>
      <c r="S8" s="371"/>
      <c r="T8" s="371"/>
      <c r="U8" s="371"/>
      <c r="V8" s="371"/>
      <c r="W8" s="371"/>
      <c r="X8" s="372"/>
      <c r="Y8" s="370"/>
      <c r="Z8" s="371"/>
      <c r="AA8" s="371"/>
      <c r="AB8" s="371"/>
      <c r="AC8" s="371"/>
      <c r="AD8" s="371"/>
      <c r="AE8" s="371"/>
      <c r="AF8" s="371"/>
      <c r="AG8" s="371"/>
      <c r="AH8" s="371"/>
      <c r="AI8" s="372"/>
      <c r="AJ8" s="370">
        <v>10</v>
      </c>
      <c r="AK8" s="371"/>
      <c r="AL8" s="371"/>
      <c r="AM8" s="371"/>
      <c r="AN8" s="371"/>
      <c r="AO8" s="371"/>
      <c r="AP8" s="371"/>
      <c r="AQ8" s="371"/>
      <c r="AR8" s="371"/>
      <c r="AS8" s="372"/>
      <c r="AT8" s="370">
        <v>52</v>
      </c>
      <c r="AU8" s="371"/>
      <c r="AV8" s="371"/>
      <c r="AW8" s="371"/>
      <c r="AX8" s="371"/>
      <c r="AY8" s="376"/>
      <c r="AZ8" s="147"/>
      <c r="BA8" s="101"/>
      <c r="BB8" s="101"/>
      <c r="BC8" s="101"/>
      <c r="BD8" s="288"/>
      <c r="BE8" s="148"/>
      <c r="BF8" s="41"/>
      <c r="BG8" s="41"/>
      <c r="BH8" s="41"/>
      <c r="BI8" s="41"/>
      <c r="BJ8" s="147"/>
      <c r="BK8" s="101"/>
      <c r="BL8" s="101"/>
      <c r="BM8" s="101"/>
      <c r="BN8" s="41"/>
      <c r="BO8" s="148"/>
      <c r="BP8" s="41"/>
      <c r="BQ8" s="41"/>
      <c r="BR8" s="41"/>
    </row>
    <row r="9" spans="1:80" ht="10.5" customHeight="1" x14ac:dyDescent="0.2">
      <c r="A9" s="44" t="s">
        <v>191</v>
      </c>
      <c r="B9" s="370">
        <v>19.7</v>
      </c>
      <c r="C9" s="371"/>
      <c r="D9" s="371"/>
      <c r="E9" s="371"/>
      <c r="F9" s="372"/>
      <c r="G9" s="370">
        <v>8</v>
      </c>
      <c r="H9" s="371"/>
      <c r="I9" s="372"/>
      <c r="J9" s="370">
        <v>7</v>
      </c>
      <c r="K9" s="371"/>
      <c r="L9" s="371"/>
      <c r="M9" s="371"/>
      <c r="N9" s="372"/>
      <c r="O9" s="370">
        <v>0.3</v>
      </c>
      <c r="P9" s="371"/>
      <c r="Q9" s="371"/>
      <c r="R9" s="371"/>
      <c r="S9" s="371"/>
      <c r="T9" s="371"/>
      <c r="U9" s="371"/>
      <c r="V9" s="371"/>
      <c r="W9" s="371"/>
      <c r="X9" s="372"/>
      <c r="Y9" s="370">
        <v>6</v>
      </c>
      <c r="Z9" s="371"/>
      <c r="AA9" s="371"/>
      <c r="AB9" s="371"/>
      <c r="AC9" s="371"/>
      <c r="AD9" s="371"/>
      <c r="AE9" s="371"/>
      <c r="AF9" s="371"/>
      <c r="AG9" s="371"/>
      <c r="AH9" s="371"/>
      <c r="AI9" s="372"/>
      <c r="AJ9" s="370">
        <v>2</v>
      </c>
      <c r="AK9" s="371"/>
      <c r="AL9" s="371"/>
      <c r="AM9" s="371"/>
      <c r="AN9" s="371"/>
      <c r="AO9" s="371"/>
      <c r="AP9" s="371"/>
      <c r="AQ9" s="371"/>
      <c r="AR9" s="371"/>
      <c r="AS9" s="372"/>
      <c r="AT9" s="370">
        <v>43</v>
      </c>
      <c r="AU9" s="371"/>
      <c r="AV9" s="371"/>
      <c r="AW9" s="371"/>
      <c r="AX9" s="371"/>
      <c r="AY9" s="376"/>
      <c r="AZ9" s="147"/>
      <c r="BA9" s="101"/>
      <c r="BB9" s="101"/>
      <c r="BC9" s="101"/>
      <c r="BD9" s="288"/>
      <c r="BE9" s="148"/>
      <c r="BF9" s="41"/>
      <c r="BG9" s="41"/>
      <c r="BH9" s="41"/>
      <c r="BI9" s="41"/>
      <c r="BJ9" s="147"/>
      <c r="BK9" s="101"/>
      <c r="BL9" s="101"/>
      <c r="BM9" s="101"/>
      <c r="BN9" s="41"/>
      <c r="BO9" s="148"/>
      <c r="BP9" s="41"/>
      <c r="BQ9" s="41"/>
      <c r="BR9" s="41"/>
    </row>
    <row r="10" spans="1:80" ht="10.5" hidden="1" customHeight="1" x14ac:dyDescent="0.2">
      <c r="A10" s="44"/>
      <c r="B10" s="370"/>
      <c r="C10" s="371"/>
      <c r="D10" s="371"/>
      <c r="E10" s="371"/>
      <c r="F10" s="372"/>
      <c r="G10" s="370"/>
      <c r="H10" s="371"/>
      <c r="I10" s="372"/>
      <c r="J10" s="370"/>
      <c r="K10" s="371"/>
      <c r="L10" s="371"/>
      <c r="M10" s="371"/>
      <c r="N10" s="372"/>
      <c r="O10" s="370"/>
      <c r="P10" s="371"/>
      <c r="Q10" s="371"/>
      <c r="R10" s="371"/>
      <c r="S10" s="371"/>
      <c r="T10" s="371"/>
      <c r="U10" s="371"/>
      <c r="V10" s="371"/>
      <c r="W10" s="371"/>
      <c r="X10" s="372"/>
      <c r="Y10" s="370"/>
      <c r="Z10" s="371"/>
      <c r="AA10" s="371"/>
      <c r="AB10" s="371"/>
      <c r="AC10" s="371"/>
      <c r="AD10" s="371"/>
      <c r="AE10" s="371"/>
      <c r="AF10" s="560"/>
      <c r="AG10" s="560"/>
      <c r="AH10" s="560"/>
      <c r="AI10" s="561"/>
      <c r="AJ10" s="370"/>
      <c r="AK10" s="371"/>
      <c r="AL10" s="371"/>
      <c r="AM10" s="371"/>
      <c r="AN10" s="371"/>
      <c r="AO10" s="371"/>
      <c r="AP10" s="371"/>
      <c r="AQ10" s="371"/>
      <c r="AR10" s="371"/>
      <c r="AS10" s="372"/>
      <c r="AT10" s="370"/>
      <c r="AU10" s="371"/>
      <c r="AV10" s="371"/>
      <c r="AW10" s="371"/>
      <c r="AX10" s="371"/>
      <c r="AY10" s="376"/>
      <c r="AZ10" s="147"/>
      <c r="BA10" s="101"/>
      <c r="BB10" s="101"/>
      <c r="BC10" s="101"/>
      <c r="BD10" s="288"/>
      <c r="BE10" s="148"/>
      <c r="BF10" s="41"/>
      <c r="BG10" s="41"/>
      <c r="BH10" s="41"/>
      <c r="BI10" s="41"/>
      <c r="BJ10" s="147"/>
      <c r="BK10" s="101"/>
      <c r="BL10" s="101"/>
      <c r="BM10" s="101"/>
      <c r="BN10" s="41"/>
      <c r="BO10" s="148"/>
      <c r="BP10" s="41"/>
      <c r="BQ10" s="41"/>
      <c r="BR10" s="41"/>
    </row>
    <row r="11" spans="1:80" ht="10.5" customHeight="1" thickBot="1" x14ac:dyDescent="0.25">
      <c r="A11" s="45" t="s">
        <v>3</v>
      </c>
      <c r="B11" s="379">
        <v>119.8</v>
      </c>
      <c r="C11" s="379"/>
      <c r="D11" s="379"/>
      <c r="E11" s="379"/>
      <c r="F11" s="380"/>
      <c r="G11" s="378">
        <v>20</v>
      </c>
      <c r="H11" s="379"/>
      <c r="I11" s="380"/>
      <c r="J11" s="378">
        <v>15</v>
      </c>
      <c r="K11" s="379"/>
      <c r="L11" s="379"/>
      <c r="M11" s="379"/>
      <c r="N11" s="380"/>
      <c r="O11" s="378">
        <v>4.2</v>
      </c>
      <c r="P11" s="379"/>
      <c r="Q11" s="379"/>
      <c r="R11" s="379"/>
      <c r="S11" s="379"/>
      <c r="T11" s="379"/>
      <c r="U11" s="379"/>
      <c r="V11" s="379"/>
      <c r="W11" s="379"/>
      <c r="X11" s="380"/>
      <c r="Y11" s="378">
        <v>6</v>
      </c>
      <c r="Z11" s="379"/>
      <c r="AA11" s="379"/>
      <c r="AB11" s="379"/>
      <c r="AC11" s="379"/>
      <c r="AD11" s="379"/>
      <c r="AE11" s="379"/>
      <c r="AF11" s="379"/>
      <c r="AG11" s="379"/>
      <c r="AH11" s="379"/>
      <c r="AI11" s="380"/>
      <c r="AJ11" s="378">
        <v>34</v>
      </c>
      <c r="AK11" s="379"/>
      <c r="AL11" s="379"/>
      <c r="AM11" s="379"/>
      <c r="AN11" s="379"/>
      <c r="AO11" s="379"/>
      <c r="AP11" s="379"/>
      <c r="AQ11" s="379"/>
      <c r="AR11" s="379"/>
      <c r="AS11" s="380"/>
      <c r="AT11" s="378">
        <v>199</v>
      </c>
      <c r="AU11" s="379"/>
      <c r="AV11" s="379"/>
      <c r="AW11" s="379"/>
      <c r="AX11" s="379"/>
      <c r="AY11" s="565"/>
      <c r="AZ11" s="147"/>
      <c r="BA11" s="101"/>
      <c r="BB11" s="101"/>
      <c r="BC11" s="101"/>
      <c r="BD11" s="288"/>
      <c r="BE11" s="148"/>
      <c r="BF11" s="41"/>
      <c r="BG11" s="41"/>
      <c r="BH11" s="41"/>
      <c r="BI11" s="41"/>
      <c r="BJ11" s="147"/>
      <c r="BK11" s="101"/>
      <c r="BL11" s="101"/>
      <c r="BM11" s="101"/>
      <c r="BN11" s="41"/>
      <c r="BO11" s="148"/>
      <c r="BP11" s="41"/>
      <c r="BQ11" s="41"/>
      <c r="BR11" s="41"/>
    </row>
    <row r="12" spans="1:80" ht="10.5" customHeight="1" x14ac:dyDescent="0.2">
      <c r="A12" s="96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153"/>
      <c r="T12" s="153"/>
      <c r="U12" s="97"/>
      <c r="V12" s="124"/>
      <c r="W12" s="97"/>
      <c r="X12" s="97"/>
      <c r="Y12" s="97"/>
      <c r="Z12" s="97"/>
      <c r="AA12" s="97"/>
      <c r="AB12" s="97"/>
      <c r="AC12" s="97"/>
      <c r="AD12" s="124"/>
      <c r="AE12" s="97"/>
      <c r="AF12" s="124"/>
      <c r="AG12" s="97"/>
      <c r="AH12" s="97"/>
      <c r="AI12" s="97"/>
      <c r="AJ12" s="97"/>
      <c r="AK12" s="124"/>
      <c r="AL12" s="97"/>
      <c r="AM12" s="97"/>
      <c r="AN12" s="97"/>
      <c r="AO12" s="97"/>
      <c r="AP12" s="124"/>
      <c r="AQ12" s="97"/>
      <c r="AR12" s="97"/>
      <c r="AS12" s="97"/>
      <c r="AT12" s="97"/>
      <c r="AU12" s="124"/>
      <c r="AV12" s="97"/>
      <c r="AW12" s="97"/>
      <c r="AX12" s="97"/>
      <c r="AY12" s="260"/>
      <c r="AZ12" s="147"/>
      <c r="BA12" s="101"/>
      <c r="BB12" s="101"/>
      <c r="BC12" s="101"/>
      <c r="BD12" s="288"/>
      <c r="BE12" s="148"/>
      <c r="BF12" s="41"/>
      <c r="BG12" s="41"/>
      <c r="BH12" s="41"/>
      <c r="BI12" s="41"/>
      <c r="BJ12" s="147"/>
      <c r="BK12" s="101"/>
      <c r="BL12" s="101"/>
      <c r="BM12" s="101"/>
      <c r="BN12" s="41"/>
      <c r="BO12" s="148"/>
      <c r="BP12" s="41"/>
      <c r="BQ12" s="41"/>
      <c r="BR12" s="41"/>
    </row>
    <row r="13" spans="1:80" ht="14.25" customHeight="1" x14ac:dyDescent="0.2">
      <c r="AE13" s="40"/>
      <c r="AJ13" s="40"/>
      <c r="AO13" s="40"/>
      <c r="AT13" s="40"/>
    </row>
    <row r="14" spans="1:80" ht="10.199999999999999" thickBot="1" x14ac:dyDescent="0.25">
      <c r="A14" s="195" t="s">
        <v>4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147"/>
      <c r="AV14" s="101"/>
      <c r="AW14" s="101"/>
      <c r="AX14" s="101"/>
      <c r="BN14" s="40" t="s">
        <v>46</v>
      </c>
    </row>
    <row r="15" spans="1:80" ht="21.75" customHeight="1" thickBot="1" x14ac:dyDescent="0.25">
      <c r="A15" s="461" t="s">
        <v>5</v>
      </c>
      <c r="B15" s="412" t="s">
        <v>56</v>
      </c>
      <c r="C15" s="413"/>
      <c r="D15" s="413"/>
      <c r="E15" s="413"/>
      <c r="F15" s="413"/>
      <c r="G15" s="413"/>
      <c r="H15" s="413"/>
      <c r="I15" s="413"/>
      <c r="J15" s="414"/>
      <c r="K15" s="450" t="s">
        <v>6</v>
      </c>
      <c r="L15" s="451"/>
      <c r="M15" s="451"/>
      <c r="N15" s="451"/>
      <c r="O15" s="451"/>
      <c r="P15" s="451"/>
      <c r="Q15" s="451"/>
      <c r="R15" s="451"/>
      <c r="S15" s="424" t="s">
        <v>87</v>
      </c>
      <c r="T15" s="424" t="s">
        <v>120</v>
      </c>
      <c r="U15" s="421" t="s">
        <v>7</v>
      </c>
      <c r="V15" s="421"/>
      <c r="W15" s="421"/>
      <c r="X15" s="421"/>
      <c r="Y15" s="422"/>
      <c r="Z15" s="422"/>
      <c r="AA15" s="422"/>
      <c r="AB15" s="422"/>
      <c r="AC15" s="422"/>
      <c r="AD15" s="422"/>
      <c r="AE15" s="568" t="s">
        <v>57</v>
      </c>
      <c r="AF15" s="569"/>
      <c r="AG15" s="569"/>
      <c r="AH15" s="569"/>
      <c r="AI15" s="569"/>
      <c r="AJ15" s="569"/>
      <c r="AK15" s="569"/>
      <c r="AL15" s="569"/>
      <c r="AM15" s="569"/>
      <c r="AN15" s="569"/>
      <c r="AO15" s="569"/>
      <c r="AP15" s="569"/>
      <c r="AQ15" s="569"/>
      <c r="AR15" s="569"/>
      <c r="AS15" s="569"/>
      <c r="AT15" s="569"/>
      <c r="AU15" s="569"/>
      <c r="AV15" s="569"/>
      <c r="AW15" s="569"/>
      <c r="AX15" s="569"/>
      <c r="AY15" s="569"/>
      <c r="AZ15" s="569"/>
      <c r="BA15" s="569"/>
      <c r="BB15" s="569"/>
      <c r="BC15" s="569"/>
      <c r="BD15" s="569"/>
      <c r="BE15" s="569"/>
      <c r="BF15" s="569"/>
      <c r="BG15" s="569"/>
      <c r="BH15" s="569"/>
      <c r="BI15" s="569"/>
      <c r="BJ15" s="569"/>
      <c r="BK15" s="569"/>
      <c r="BL15" s="569"/>
      <c r="BM15" s="569"/>
      <c r="BN15" s="569"/>
      <c r="BO15" s="569"/>
      <c r="BP15" s="569"/>
      <c r="BQ15" s="569"/>
      <c r="BR15" s="570"/>
    </row>
    <row r="16" spans="1:80" ht="33" customHeight="1" thickBot="1" x14ac:dyDescent="0.25">
      <c r="A16" s="462"/>
      <c r="B16" s="415"/>
      <c r="C16" s="416"/>
      <c r="D16" s="416"/>
      <c r="E16" s="416"/>
      <c r="F16" s="416"/>
      <c r="G16" s="416"/>
      <c r="H16" s="416"/>
      <c r="I16" s="416"/>
      <c r="J16" s="417"/>
      <c r="K16" s="452"/>
      <c r="L16" s="453"/>
      <c r="M16" s="453"/>
      <c r="N16" s="453"/>
      <c r="O16" s="453"/>
      <c r="P16" s="453"/>
      <c r="Q16" s="453"/>
      <c r="R16" s="453"/>
      <c r="S16" s="425"/>
      <c r="T16" s="425"/>
      <c r="U16" s="448" t="s">
        <v>91</v>
      </c>
      <c r="V16" s="381" t="s">
        <v>2</v>
      </c>
      <c r="W16" s="448" t="s">
        <v>92</v>
      </c>
      <c r="X16" s="423" t="s">
        <v>107</v>
      </c>
      <c r="Y16" s="382"/>
      <c r="Z16" s="382"/>
      <c r="AA16" s="382"/>
      <c r="AB16" s="382"/>
      <c r="AC16" s="382"/>
      <c r="AD16" s="382"/>
      <c r="AE16" s="562" t="s">
        <v>8</v>
      </c>
      <c r="AF16" s="563"/>
      <c r="AG16" s="563"/>
      <c r="AH16" s="563"/>
      <c r="AI16" s="563"/>
      <c r="AJ16" s="563"/>
      <c r="AK16" s="563"/>
      <c r="AL16" s="563"/>
      <c r="AM16" s="563"/>
      <c r="AN16" s="564"/>
      <c r="AO16" s="562" t="s">
        <v>9</v>
      </c>
      <c r="AP16" s="563"/>
      <c r="AQ16" s="563"/>
      <c r="AR16" s="563"/>
      <c r="AS16" s="563"/>
      <c r="AT16" s="563"/>
      <c r="AU16" s="563"/>
      <c r="AV16" s="563"/>
      <c r="AW16" s="563"/>
      <c r="AX16" s="564"/>
      <c r="AY16" s="562" t="s">
        <v>10</v>
      </c>
      <c r="AZ16" s="563"/>
      <c r="BA16" s="563"/>
      <c r="BB16" s="563"/>
      <c r="BC16" s="563"/>
      <c r="BD16" s="563"/>
      <c r="BE16" s="563"/>
      <c r="BF16" s="563"/>
      <c r="BG16" s="563"/>
      <c r="BH16" s="564"/>
      <c r="BI16" s="562" t="s">
        <v>125</v>
      </c>
      <c r="BJ16" s="563"/>
      <c r="BK16" s="563"/>
      <c r="BL16" s="563"/>
      <c r="BM16" s="563"/>
      <c r="BN16" s="563"/>
      <c r="BO16" s="563"/>
      <c r="BP16" s="563"/>
      <c r="BQ16" s="563"/>
      <c r="BR16" s="564"/>
      <c r="BS16" s="562" t="s">
        <v>188</v>
      </c>
      <c r="BT16" s="563"/>
      <c r="BU16" s="563"/>
      <c r="BV16" s="563"/>
      <c r="BW16" s="563"/>
      <c r="BX16" s="563"/>
      <c r="BY16" s="563"/>
      <c r="BZ16" s="563"/>
      <c r="CA16" s="563"/>
      <c r="CB16" s="564"/>
    </row>
    <row r="17" spans="1:80" ht="30.75" customHeight="1" x14ac:dyDescent="0.2">
      <c r="A17" s="462"/>
      <c r="B17" s="415"/>
      <c r="C17" s="416"/>
      <c r="D17" s="416"/>
      <c r="E17" s="416"/>
      <c r="F17" s="416"/>
      <c r="G17" s="416"/>
      <c r="H17" s="416"/>
      <c r="I17" s="416"/>
      <c r="J17" s="417"/>
      <c r="K17" s="452"/>
      <c r="L17" s="453"/>
      <c r="M17" s="453"/>
      <c r="N17" s="453"/>
      <c r="O17" s="453"/>
      <c r="P17" s="453"/>
      <c r="Q17" s="453"/>
      <c r="R17" s="453"/>
      <c r="S17" s="425"/>
      <c r="T17" s="425"/>
      <c r="U17" s="448"/>
      <c r="V17" s="381"/>
      <c r="W17" s="448"/>
      <c r="X17" s="464" t="s">
        <v>93</v>
      </c>
      <c r="Y17" s="465"/>
      <c r="Z17" s="465"/>
      <c r="AA17" s="465"/>
      <c r="AB17" s="466"/>
      <c r="AC17" s="440" t="s">
        <v>98</v>
      </c>
      <c r="AD17" s="437" t="s">
        <v>99</v>
      </c>
      <c r="AE17" s="385" t="s">
        <v>158</v>
      </c>
      <c r="AF17" s="401" t="s">
        <v>94</v>
      </c>
      <c r="AG17" s="402"/>
      <c r="AH17" s="402"/>
      <c r="AI17" s="403"/>
      <c r="AJ17" s="385" t="s">
        <v>180</v>
      </c>
      <c r="AK17" s="401" t="s">
        <v>94</v>
      </c>
      <c r="AL17" s="402"/>
      <c r="AM17" s="402"/>
      <c r="AN17" s="403"/>
      <c r="AO17" s="385" t="s">
        <v>166</v>
      </c>
      <c r="AP17" s="401" t="s">
        <v>94</v>
      </c>
      <c r="AQ17" s="402"/>
      <c r="AR17" s="402"/>
      <c r="AS17" s="403"/>
      <c r="AT17" s="385" t="s">
        <v>167</v>
      </c>
      <c r="AU17" s="401" t="s">
        <v>94</v>
      </c>
      <c r="AV17" s="402"/>
      <c r="AW17" s="402"/>
      <c r="AX17" s="403"/>
      <c r="AY17" s="385" t="s">
        <v>168</v>
      </c>
      <c r="AZ17" s="401" t="s">
        <v>94</v>
      </c>
      <c r="BA17" s="402"/>
      <c r="BB17" s="402"/>
      <c r="BC17" s="403"/>
      <c r="BD17" s="566" t="s">
        <v>318</v>
      </c>
      <c r="BE17" s="401" t="s">
        <v>94</v>
      </c>
      <c r="BF17" s="402"/>
      <c r="BG17" s="402"/>
      <c r="BH17" s="403"/>
      <c r="BI17" s="572" t="s">
        <v>88</v>
      </c>
      <c r="BJ17" s="401" t="s">
        <v>94</v>
      </c>
      <c r="BK17" s="402"/>
      <c r="BL17" s="402"/>
      <c r="BM17" s="403"/>
      <c r="BN17" s="574" t="s">
        <v>118</v>
      </c>
      <c r="BO17" s="401" t="s">
        <v>94</v>
      </c>
      <c r="BP17" s="402"/>
      <c r="BQ17" s="402"/>
      <c r="BR17" s="403"/>
      <c r="BS17" s="385" t="s">
        <v>189</v>
      </c>
      <c r="BT17" s="401" t="s">
        <v>94</v>
      </c>
      <c r="BU17" s="402"/>
      <c r="BV17" s="402"/>
      <c r="BW17" s="403"/>
      <c r="BX17" s="566" t="s">
        <v>190</v>
      </c>
      <c r="BY17" s="401" t="s">
        <v>94</v>
      </c>
      <c r="BZ17" s="402"/>
      <c r="CA17" s="402"/>
      <c r="CB17" s="403"/>
    </row>
    <row r="18" spans="1:80" ht="12.75" customHeight="1" x14ac:dyDescent="0.2">
      <c r="A18" s="462"/>
      <c r="B18" s="415"/>
      <c r="C18" s="416"/>
      <c r="D18" s="416"/>
      <c r="E18" s="416"/>
      <c r="F18" s="416"/>
      <c r="G18" s="416"/>
      <c r="H18" s="416"/>
      <c r="I18" s="416"/>
      <c r="J18" s="417"/>
      <c r="K18" s="452"/>
      <c r="L18" s="453"/>
      <c r="M18" s="453"/>
      <c r="N18" s="453"/>
      <c r="O18" s="453"/>
      <c r="P18" s="453"/>
      <c r="Q18" s="453"/>
      <c r="R18" s="453"/>
      <c r="S18" s="425"/>
      <c r="T18" s="425"/>
      <c r="U18" s="448"/>
      <c r="V18" s="381"/>
      <c r="W18" s="448"/>
      <c r="X18" s="449" t="s">
        <v>11</v>
      </c>
      <c r="Y18" s="382" t="s">
        <v>94</v>
      </c>
      <c r="Z18" s="383"/>
      <c r="AA18" s="383"/>
      <c r="AB18" s="384"/>
      <c r="AC18" s="442"/>
      <c r="AD18" s="438"/>
      <c r="AE18" s="386"/>
      <c r="AF18" s="369" t="s">
        <v>99</v>
      </c>
      <c r="AG18" s="368" t="s">
        <v>101</v>
      </c>
      <c r="AH18" s="440" t="s">
        <v>102</v>
      </c>
      <c r="AI18" s="368" t="s">
        <v>100</v>
      </c>
      <c r="AJ18" s="386"/>
      <c r="AK18" s="369" t="s">
        <v>99</v>
      </c>
      <c r="AL18" s="368" t="s">
        <v>101</v>
      </c>
      <c r="AM18" s="368" t="s">
        <v>102</v>
      </c>
      <c r="AN18" s="368" t="s">
        <v>100</v>
      </c>
      <c r="AO18" s="386"/>
      <c r="AP18" s="369" t="s">
        <v>99</v>
      </c>
      <c r="AQ18" s="368" t="s">
        <v>101</v>
      </c>
      <c r="AR18" s="368" t="s">
        <v>102</v>
      </c>
      <c r="AS18" s="368" t="s">
        <v>100</v>
      </c>
      <c r="AT18" s="386"/>
      <c r="AU18" s="369" t="s">
        <v>99</v>
      </c>
      <c r="AV18" s="368" t="s">
        <v>101</v>
      </c>
      <c r="AW18" s="368" t="s">
        <v>102</v>
      </c>
      <c r="AX18" s="368" t="s">
        <v>100</v>
      </c>
      <c r="AY18" s="386"/>
      <c r="AZ18" s="369" t="s">
        <v>99</v>
      </c>
      <c r="BA18" s="368" t="s">
        <v>101</v>
      </c>
      <c r="BB18" s="368" t="s">
        <v>102</v>
      </c>
      <c r="BC18" s="368" t="s">
        <v>100</v>
      </c>
      <c r="BD18" s="567"/>
      <c r="BE18" s="369" t="s">
        <v>99</v>
      </c>
      <c r="BF18" s="571" t="s">
        <v>101</v>
      </c>
      <c r="BG18" s="571" t="s">
        <v>102</v>
      </c>
      <c r="BH18" s="368" t="s">
        <v>100</v>
      </c>
      <c r="BI18" s="573"/>
      <c r="BJ18" s="369" t="s">
        <v>99</v>
      </c>
      <c r="BK18" s="368" t="s">
        <v>101</v>
      </c>
      <c r="BL18" s="368" t="s">
        <v>102</v>
      </c>
      <c r="BM18" s="368" t="s">
        <v>100</v>
      </c>
      <c r="BN18" s="575"/>
      <c r="BO18" s="369" t="s">
        <v>99</v>
      </c>
      <c r="BP18" s="571" t="s">
        <v>101</v>
      </c>
      <c r="BQ18" s="571" t="s">
        <v>102</v>
      </c>
      <c r="BR18" s="368" t="s">
        <v>100</v>
      </c>
      <c r="BS18" s="386"/>
      <c r="BT18" s="369" t="s">
        <v>99</v>
      </c>
      <c r="BU18" s="368" t="s">
        <v>101</v>
      </c>
      <c r="BV18" s="368" t="s">
        <v>102</v>
      </c>
      <c r="BW18" s="368" t="s">
        <v>100</v>
      </c>
      <c r="BX18" s="567"/>
      <c r="BY18" s="369" t="s">
        <v>99</v>
      </c>
      <c r="BZ18" s="571" t="s">
        <v>101</v>
      </c>
      <c r="CA18" s="571" t="s">
        <v>102</v>
      </c>
      <c r="CB18" s="368" t="s">
        <v>100</v>
      </c>
    </row>
    <row r="19" spans="1:80" ht="84.75" customHeight="1" x14ac:dyDescent="0.2">
      <c r="A19" s="462"/>
      <c r="B19" s="415"/>
      <c r="C19" s="416"/>
      <c r="D19" s="416"/>
      <c r="E19" s="416"/>
      <c r="F19" s="416"/>
      <c r="G19" s="416"/>
      <c r="H19" s="416"/>
      <c r="I19" s="416"/>
      <c r="J19" s="417"/>
      <c r="K19" s="454"/>
      <c r="L19" s="455"/>
      <c r="M19" s="455"/>
      <c r="N19" s="455"/>
      <c r="O19" s="455"/>
      <c r="P19" s="455"/>
      <c r="Q19" s="455"/>
      <c r="R19" s="455"/>
      <c r="S19" s="426"/>
      <c r="T19" s="426"/>
      <c r="U19" s="448"/>
      <c r="V19" s="381"/>
      <c r="W19" s="448"/>
      <c r="X19" s="449"/>
      <c r="Y19" s="309" t="s">
        <v>95</v>
      </c>
      <c r="Z19" s="309" t="s">
        <v>96</v>
      </c>
      <c r="AA19" s="309" t="s">
        <v>97</v>
      </c>
      <c r="AB19" s="309" t="s">
        <v>154</v>
      </c>
      <c r="AC19" s="441"/>
      <c r="AD19" s="439"/>
      <c r="AE19" s="386"/>
      <c r="AF19" s="369"/>
      <c r="AG19" s="368"/>
      <c r="AH19" s="441"/>
      <c r="AI19" s="368"/>
      <c r="AJ19" s="386"/>
      <c r="AK19" s="369"/>
      <c r="AL19" s="368"/>
      <c r="AM19" s="368"/>
      <c r="AN19" s="368"/>
      <c r="AO19" s="386"/>
      <c r="AP19" s="369"/>
      <c r="AQ19" s="368"/>
      <c r="AR19" s="368"/>
      <c r="AS19" s="368"/>
      <c r="AT19" s="386"/>
      <c r="AU19" s="369"/>
      <c r="AV19" s="368"/>
      <c r="AW19" s="368"/>
      <c r="AX19" s="368"/>
      <c r="AY19" s="386"/>
      <c r="AZ19" s="369"/>
      <c r="BA19" s="368"/>
      <c r="BB19" s="368"/>
      <c r="BC19" s="368"/>
      <c r="BD19" s="385"/>
      <c r="BE19" s="369"/>
      <c r="BF19" s="571"/>
      <c r="BG19" s="571"/>
      <c r="BH19" s="368"/>
      <c r="BI19" s="573"/>
      <c r="BJ19" s="369"/>
      <c r="BK19" s="368"/>
      <c r="BL19" s="368"/>
      <c r="BM19" s="368"/>
      <c r="BN19" s="572"/>
      <c r="BO19" s="369"/>
      <c r="BP19" s="571"/>
      <c r="BQ19" s="571"/>
      <c r="BR19" s="368"/>
      <c r="BS19" s="386"/>
      <c r="BT19" s="369"/>
      <c r="BU19" s="368"/>
      <c r="BV19" s="368"/>
      <c r="BW19" s="368"/>
      <c r="BX19" s="385"/>
      <c r="BY19" s="369"/>
      <c r="BZ19" s="571"/>
      <c r="CA19" s="571"/>
      <c r="CB19" s="368"/>
    </row>
    <row r="20" spans="1:80" ht="11.25" customHeight="1" thickBot="1" x14ac:dyDescent="0.25">
      <c r="A20" s="463"/>
      <c r="B20" s="418"/>
      <c r="C20" s="419"/>
      <c r="D20" s="419"/>
      <c r="E20" s="419"/>
      <c r="F20" s="419"/>
      <c r="G20" s="419"/>
      <c r="H20" s="419"/>
      <c r="I20" s="419"/>
      <c r="J20" s="420"/>
      <c r="K20" s="109">
        <v>1</v>
      </c>
      <c r="L20" s="110">
        <v>2</v>
      </c>
      <c r="M20" s="110">
        <v>3</v>
      </c>
      <c r="N20" s="110">
        <v>4</v>
      </c>
      <c r="O20" s="110">
        <v>5</v>
      </c>
      <c r="P20" s="110">
        <v>6</v>
      </c>
      <c r="Q20" s="110">
        <v>7</v>
      </c>
      <c r="R20" s="110">
        <v>8</v>
      </c>
      <c r="S20" s="155"/>
      <c r="T20" s="209"/>
      <c r="U20" s="111"/>
      <c r="V20" s="149"/>
      <c r="W20" s="111"/>
      <c r="X20" s="112"/>
      <c r="Y20" s="113"/>
      <c r="Z20" s="113"/>
      <c r="AA20" s="113"/>
      <c r="AB20" s="113"/>
      <c r="AC20" s="113"/>
      <c r="AD20" s="125"/>
      <c r="AE20" s="249"/>
      <c r="AF20" s="135"/>
      <c r="AG20" s="119"/>
      <c r="AH20" s="119"/>
      <c r="AI20" s="119"/>
      <c r="AJ20" s="250"/>
      <c r="AK20" s="135"/>
      <c r="AL20" s="119"/>
      <c r="AM20" s="119"/>
      <c r="AN20" s="119"/>
      <c r="AO20" s="250"/>
      <c r="AP20" s="135"/>
      <c r="AQ20" s="119"/>
      <c r="AR20" s="119"/>
      <c r="AS20" s="119"/>
      <c r="AT20" s="251"/>
      <c r="AU20" s="135"/>
      <c r="AV20" s="119"/>
      <c r="AW20" s="119"/>
      <c r="AX20" s="119"/>
      <c r="AY20" s="251"/>
      <c r="AZ20" s="135"/>
      <c r="BA20" s="119"/>
      <c r="BB20" s="119"/>
      <c r="BC20" s="119"/>
      <c r="BD20" s="251"/>
      <c r="BE20" s="135"/>
      <c r="BF20" s="122"/>
      <c r="BG20" s="121"/>
      <c r="BH20" s="119"/>
      <c r="BI20" s="120"/>
      <c r="BJ20" s="135"/>
      <c r="BK20" s="119"/>
      <c r="BL20" s="119"/>
      <c r="BM20" s="119"/>
      <c r="BN20" s="120"/>
      <c r="BO20" s="135"/>
      <c r="BP20" s="122"/>
      <c r="BQ20" s="121"/>
      <c r="BR20" s="119"/>
      <c r="BS20" s="251"/>
      <c r="BT20" s="135"/>
      <c r="BU20" s="119"/>
      <c r="BV20" s="119"/>
      <c r="BW20" s="119"/>
      <c r="BX20" s="251"/>
      <c r="BY20" s="135"/>
      <c r="BZ20" s="122"/>
      <c r="CA20" s="121"/>
      <c r="CB20" s="119"/>
    </row>
    <row r="21" spans="1:80" s="40" customFormat="1" x14ac:dyDescent="0.2">
      <c r="A21" s="102">
        <v>1</v>
      </c>
      <c r="B21" s="443">
        <v>2</v>
      </c>
      <c r="C21" s="443"/>
      <c r="D21" s="443"/>
      <c r="E21" s="443"/>
      <c r="F21" s="443"/>
      <c r="G21" s="443"/>
      <c r="H21" s="443"/>
      <c r="I21" s="443"/>
      <c r="J21" s="443"/>
      <c r="K21" s="408">
        <v>3</v>
      </c>
      <c r="L21" s="409"/>
      <c r="M21" s="409"/>
      <c r="N21" s="409"/>
      <c r="O21" s="409"/>
      <c r="P21" s="410"/>
      <c r="Q21" s="410"/>
      <c r="R21" s="410"/>
      <c r="S21" s="411"/>
      <c r="T21" s="88"/>
      <c r="U21" s="68">
        <v>4</v>
      </c>
      <c r="V21" s="136">
        <v>5</v>
      </c>
      <c r="W21" s="68">
        <v>6</v>
      </c>
      <c r="X21" s="68">
        <v>7</v>
      </c>
      <c r="Y21" s="103">
        <v>8</v>
      </c>
      <c r="Z21" s="103">
        <v>9</v>
      </c>
      <c r="AA21" s="103">
        <v>10</v>
      </c>
      <c r="AB21" s="103">
        <v>11</v>
      </c>
      <c r="AC21" s="103">
        <v>12</v>
      </c>
      <c r="AD21" s="126">
        <v>12</v>
      </c>
      <c r="AE21" s="261">
        <v>13</v>
      </c>
      <c r="AF21" s="136"/>
      <c r="AG21" s="68"/>
      <c r="AH21" s="68"/>
      <c r="AI21" s="68"/>
      <c r="AJ21" s="281">
        <v>14</v>
      </c>
      <c r="AK21" s="136"/>
      <c r="AL21" s="68"/>
      <c r="AM21" s="68"/>
      <c r="AN21" s="68"/>
      <c r="AO21" s="281">
        <v>15</v>
      </c>
      <c r="AP21" s="136"/>
      <c r="AQ21" s="68"/>
      <c r="AR21" s="68"/>
      <c r="AS21" s="68"/>
      <c r="AT21" s="281">
        <v>16</v>
      </c>
      <c r="AU21" s="136"/>
      <c r="AV21" s="68"/>
      <c r="AW21" s="68"/>
      <c r="AX21" s="68"/>
      <c r="AY21" s="281">
        <v>17</v>
      </c>
      <c r="AZ21" s="136"/>
      <c r="BA21" s="68"/>
      <c r="BB21" s="68"/>
      <c r="BC21" s="68"/>
      <c r="BD21" s="281">
        <v>18</v>
      </c>
      <c r="BE21" s="136"/>
      <c r="BF21" s="68"/>
      <c r="BG21" s="68"/>
      <c r="BH21" s="68"/>
      <c r="BI21" s="68">
        <v>17</v>
      </c>
      <c r="BJ21" s="136"/>
      <c r="BK21" s="68"/>
      <c r="BL21" s="68"/>
      <c r="BM21" s="68"/>
      <c r="BN21" s="68">
        <v>18</v>
      </c>
      <c r="BO21" s="136"/>
      <c r="BP21" s="68"/>
      <c r="BQ21" s="68"/>
      <c r="BR21" s="68"/>
      <c r="BS21" s="281">
        <v>19</v>
      </c>
      <c r="BT21" s="136"/>
      <c r="BU21" s="68"/>
      <c r="BV21" s="68"/>
      <c r="BW21" s="68"/>
      <c r="BX21" s="281">
        <v>20</v>
      </c>
      <c r="BY21" s="136"/>
      <c r="BZ21" s="68"/>
      <c r="CA21" s="68"/>
      <c r="CB21" s="68"/>
    </row>
    <row r="22" spans="1:80" s="46" customFormat="1" ht="10.5" customHeight="1" x14ac:dyDescent="0.2">
      <c r="A22" s="18"/>
      <c r="B22" s="444" t="s">
        <v>116</v>
      </c>
      <c r="C22" s="444"/>
      <c r="D22" s="444"/>
      <c r="E22" s="444"/>
      <c r="F22" s="444"/>
      <c r="G22" s="444"/>
      <c r="H22" s="444"/>
      <c r="I22" s="444"/>
      <c r="J22" s="444"/>
      <c r="K22" s="445"/>
      <c r="L22" s="446"/>
      <c r="M22" s="446"/>
      <c r="N22" s="446"/>
      <c r="O22" s="446"/>
      <c r="P22" s="446"/>
      <c r="Q22" s="446"/>
      <c r="R22" s="447"/>
      <c r="S22" s="156"/>
      <c r="T22" s="156">
        <f>SUM(T25:T43)</f>
        <v>1299</v>
      </c>
      <c r="U22" s="20">
        <v>1476</v>
      </c>
      <c r="V22" s="221">
        <f>V23</f>
        <v>72</v>
      </c>
      <c r="W22" s="20">
        <f t="shared" ref="W22:AI22" si="0">SUM(W25:W43)</f>
        <v>0</v>
      </c>
      <c r="X22" s="19">
        <f t="shared" si="0"/>
        <v>1444</v>
      </c>
      <c r="Y22" s="19">
        <f t="shared" si="0"/>
        <v>860</v>
      </c>
      <c r="Z22" s="19">
        <f t="shared" si="0"/>
        <v>608</v>
      </c>
      <c r="AA22" s="19">
        <f t="shared" si="0"/>
        <v>0</v>
      </c>
      <c r="AB22" s="19">
        <f t="shared" si="0"/>
        <v>0</v>
      </c>
      <c r="AC22" s="19">
        <f t="shared" si="0"/>
        <v>383</v>
      </c>
      <c r="AD22" s="127">
        <f t="shared" si="0"/>
        <v>0</v>
      </c>
      <c r="AE22" s="262">
        <f t="shared" si="0"/>
        <v>616</v>
      </c>
      <c r="AF22" s="127">
        <f t="shared" si="0"/>
        <v>0</v>
      </c>
      <c r="AG22" s="19">
        <f t="shared" si="0"/>
        <v>412</v>
      </c>
      <c r="AH22" s="19">
        <f t="shared" si="0"/>
        <v>233</v>
      </c>
      <c r="AI22" s="19">
        <f t="shared" si="0"/>
        <v>0</v>
      </c>
      <c r="AJ22" s="262">
        <v>864</v>
      </c>
      <c r="AK22" s="127">
        <f>SUM(AK25:AK43)</f>
        <v>48</v>
      </c>
      <c r="AL22" s="19">
        <f>SUM(AL25:AL43)</f>
        <v>506</v>
      </c>
      <c r="AM22" s="19">
        <f>SUM(AM25:AM43)</f>
        <v>304</v>
      </c>
      <c r="AN22" s="19">
        <f>SUM(AN25:AN43)</f>
        <v>0</v>
      </c>
      <c r="AO22" s="262"/>
      <c r="AP22" s="127">
        <f t="shared" ref="AP22:CB22" si="1">SUM(AP25:AP43)</f>
        <v>0</v>
      </c>
      <c r="AQ22" s="19">
        <f t="shared" si="1"/>
        <v>0</v>
      </c>
      <c r="AR22" s="19">
        <f t="shared" si="1"/>
        <v>0</v>
      </c>
      <c r="AS22" s="19">
        <f t="shared" si="1"/>
        <v>0</v>
      </c>
      <c r="AT22" s="262">
        <f t="shared" si="1"/>
        <v>0</v>
      </c>
      <c r="AU22" s="127">
        <f t="shared" si="1"/>
        <v>0</v>
      </c>
      <c r="AV22" s="19">
        <f t="shared" si="1"/>
        <v>0</v>
      </c>
      <c r="AW22" s="19">
        <f t="shared" si="1"/>
        <v>0</v>
      </c>
      <c r="AX22" s="19">
        <f t="shared" si="1"/>
        <v>0</v>
      </c>
      <c r="AY22" s="262">
        <f t="shared" si="1"/>
        <v>0</v>
      </c>
      <c r="AZ22" s="127">
        <f t="shared" si="1"/>
        <v>0</v>
      </c>
      <c r="BA22" s="19">
        <f t="shared" si="1"/>
        <v>0</v>
      </c>
      <c r="BB22" s="19">
        <f t="shared" si="1"/>
        <v>0</v>
      </c>
      <c r="BC22" s="19">
        <f t="shared" si="1"/>
        <v>0</v>
      </c>
      <c r="BD22" s="262">
        <f t="shared" si="1"/>
        <v>0</v>
      </c>
      <c r="BE22" s="127">
        <f t="shared" si="1"/>
        <v>0</v>
      </c>
      <c r="BF22" s="19">
        <f t="shared" si="1"/>
        <v>0</v>
      </c>
      <c r="BG22" s="19">
        <f t="shared" si="1"/>
        <v>0</v>
      </c>
      <c r="BH22" s="19">
        <f t="shared" si="1"/>
        <v>0</v>
      </c>
      <c r="BI22" s="19">
        <f t="shared" si="1"/>
        <v>0</v>
      </c>
      <c r="BJ22" s="127">
        <f t="shared" si="1"/>
        <v>0</v>
      </c>
      <c r="BK22" s="19">
        <f t="shared" si="1"/>
        <v>0</v>
      </c>
      <c r="BL22" s="19">
        <f t="shared" si="1"/>
        <v>0</v>
      </c>
      <c r="BM22" s="19">
        <f t="shared" si="1"/>
        <v>0</v>
      </c>
      <c r="BN22" s="19">
        <f t="shared" si="1"/>
        <v>0</v>
      </c>
      <c r="BO22" s="127">
        <f t="shared" si="1"/>
        <v>0</v>
      </c>
      <c r="BP22" s="19">
        <f t="shared" si="1"/>
        <v>0</v>
      </c>
      <c r="BQ22" s="19">
        <f t="shared" si="1"/>
        <v>0</v>
      </c>
      <c r="BR22" s="19">
        <f t="shared" si="1"/>
        <v>0</v>
      </c>
      <c r="BS22" s="262">
        <f t="shared" si="1"/>
        <v>0</v>
      </c>
      <c r="BT22" s="127">
        <f t="shared" si="1"/>
        <v>0</v>
      </c>
      <c r="BU22" s="19">
        <f t="shared" si="1"/>
        <v>0</v>
      </c>
      <c r="BV22" s="19">
        <f t="shared" si="1"/>
        <v>0</v>
      </c>
      <c r="BW22" s="19">
        <f t="shared" si="1"/>
        <v>0</v>
      </c>
      <c r="BX22" s="262">
        <f t="shared" si="1"/>
        <v>0</v>
      </c>
      <c r="BY22" s="127">
        <f t="shared" si="1"/>
        <v>0</v>
      </c>
      <c r="BZ22" s="19">
        <f t="shared" si="1"/>
        <v>0</v>
      </c>
      <c r="CA22" s="19">
        <f t="shared" si="1"/>
        <v>0</v>
      </c>
      <c r="CB22" s="19">
        <f t="shared" si="1"/>
        <v>0</v>
      </c>
    </row>
    <row r="23" spans="1:80" s="46" customFormat="1" ht="10.5" customHeight="1" x14ac:dyDescent="0.2">
      <c r="A23" s="222"/>
      <c r="B23" s="477" t="s">
        <v>2</v>
      </c>
      <c r="C23" s="478"/>
      <c r="D23" s="478"/>
      <c r="E23" s="478"/>
      <c r="F23" s="478"/>
      <c r="G23" s="478"/>
      <c r="H23" s="478"/>
      <c r="I23" s="478"/>
      <c r="J23" s="479"/>
      <c r="K23" s="223"/>
      <c r="L23" s="224"/>
      <c r="M23" s="224"/>
      <c r="N23" s="224"/>
      <c r="O23" s="224"/>
      <c r="P23" s="224"/>
      <c r="Q23" s="224"/>
      <c r="R23" s="225"/>
      <c r="S23" s="226"/>
      <c r="T23" s="226"/>
      <c r="U23" s="227"/>
      <c r="V23" s="228">
        <f>SUM(V25:V43)</f>
        <v>72</v>
      </c>
      <c r="W23" s="229"/>
      <c r="X23" s="227"/>
      <c r="Y23" s="227"/>
      <c r="Z23" s="227"/>
      <c r="AA23" s="227"/>
      <c r="AB23" s="227"/>
      <c r="AC23" s="227"/>
      <c r="AD23" s="230"/>
      <c r="AE23" s="263"/>
      <c r="AF23" s="230"/>
      <c r="AG23" s="227"/>
      <c r="AH23" s="227"/>
      <c r="AI23" s="227"/>
      <c r="AJ23" s="263">
        <v>36</v>
      </c>
      <c r="AK23" s="230"/>
      <c r="AL23" s="227"/>
      <c r="AM23" s="227"/>
      <c r="AN23" s="227"/>
      <c r="AO23" s="263"/>
      <c r="AP23" s="230"/>
      <c r="AQ23" s="227"/>
      <c r="AR23" s="227"/>
      <c r="AS23" s="227"/>
      <c r="AT23" s="263"/>
      <c r="AU23" s="230"/>
      <c r="AV23" s="227"/>
      <c r="AW23" s="227"/>
      <c r="AX23" s="227"/>
      <c r="AY23" s="263"/>
      <c r="AZ23" s="230"/>
      <c r="BA23" s="227"/>
      <c r="BB23" s="227"/>
      <c r="BC23" s="227"/>
      <c r="BD23" s="263"/>
      <c r="BE23" s="230"/>
      <c r="BF23" s="227"/>
      <c r="BG23" s="227"/>
      <c r="BH23" s="227"/>
      <c r="BI23" s="227"/>
      <c r="BJ23" s="230"/>
      <c r="BK23" s="227"/>
      <c r="BL23" s="227"/>
      <c r="BM23" s="227"/>
      <c r="BN23" s="227"/>
      <c r="BO23" s="230"/>
      <c r="BP23" s="227"/>
      <c r="BQ23" s="227"/>
      <c r="BR23" s="227"/>
      <c r="BS23" s="263"/>
      <c r="BT23" s="230"/>
      <c r="BU23" s="227"/>
      <c r="BV23" s="227"/>
      <c r="BW23" s="227"/>
      <c r="BX23" s="263"/>
      <c r="BY23" s="230"/>
      <c r="BZ23" s="227"/>
      <c r="CA23" s="227"/>
      <c r="CB23" s="227"/>
    </row>
    <row r="24" spans="1:80" s="46" customFormat="1" ht="10.5" customHeight="1" x14ac:dyDescent="0.2">
      <c r="A24" s="21" t="s">
        <v>263</v>
      </c>
      <c r="B24" s="405" t="s">
        <v>123</v>
      </c>
      <c r="C24" s="406"/>
      <c r="D24" s="406"/>
      <c r="E24" s="406"/>
      <c r="F24" s="406"/>
      <c r="G24" s="406"/>
      <c r="H24" s="406"/>
      <c r="I24" s="406"/>
      <c r="J24" s="407"/>
      <c r="K24" s="22"/>
      <c r="L24" s="23"/>
      <c r="M24" s="23"/>
      <c r="N24" s="23"/>
      <c r="O24" s="23"/>
      <c r="P24" s="23"/>
      <c r="Q24" s="23"/>
      <c r="R24" s="23"/>
      <c r="S24" s="157"/>
      <c r="T24" s="157"/>
      <c r="U24" s="24"/>
      <c r="V24" s="150"/>
      <c r="W24" s="24"/>
      <c r="X24" s="25"/>
      <c r="Y24" s="25"/>
      <c r="Z24" s="25"/>
      <c r="AA24" s="25"/>
      <c r="AB24" s="25"/>
      <c r="AC24" s="25"/>
      <c r="AD24" s="128"/>
      <c r="AE24" s="264"/>
      <c r="AF24" s="128"/>
      <c r="AG24" s="25"/>
      <c r="AH24" s="25"/>
      <c r="AI24" s="25"/>
      <c r="AJ24" s="264"/>
      <c r="AK24" s="128"/>
      <c r="AL24" s="25"/>
      <c r="AM24" s="25"/>
      <c r="AN24" s="25"/>
      <c r="AO24" s="264"/>
      <c r="AP24" s="128"/>
      <c r="AQ24" s="25"/>
      <c r="AR24" s="25"/>
      <c r="AS24" s="25"/>
      <c r="AT24" s="264"/>
      <c r="AU24" s="128"/>
      <c r="AV24" s="25"/>
      <c r="AW24" s="25"/>
      <c r="AX24" s="25"/>
      <c r="AY24" s="264"/>
      <c r="AZ24" s="128"/>
      <c r="BA24" s="25"/>
      <c r="BB24" s="25"/>
      <c r="BC24" s="25"/>
      <c r="BD24" s="264"/>
      <c r="BE24" s="128"/>
      <c r="BF24" s="25"/>
      <c r="BG24" s="25"/>
      <c r="BH24" s="25"/>
      <c r="BI24" s="25"/>
      <c r="BJ24" s="128"/>
      <c r="BK24" s="25"/>
      <c r="BL24" s="25"/>
      <c r="BM24" s="25"/>
      <c r="BN24" s="25"/>
      <c r="BO24" s="128"/>
      <c r="BP24" s="25"/>
      <c r="BQ24" s="25"/>
      <c r="BR24" s="25"/>
      <c r="BS24" s="264"/>
      <c r="BT24" s="128"/>
      <c r="BU24" s="25"/>
      <c r="BV24" s="25"/>
      <c r="BW24" s="25"/>
      <c r="BX24" s="264"/>
      <c r="BY24" s="128"/>
      <c r="BZ24" s="25"/>
      <c r="CA24" s="25"/>
      <c r="CB24" s="25"/>
    </row>
    <row r="25" spans="1:80" ht="10.5" customHeight="1" x14ac:dyDescent="0.2">
      <c r="A25" s="26" t="s">
        <v>251</v>
      </c>
      <c r="B25" s="404" t="s">
        <v>89</v>
      </c>
      <c r="C25" s="404"/>
      <c r="D25" s="404"/>
      <c r="E25" s="404"/>
      <c r="F25" s="404"/>
      <c r="G25" s="404"/>
      <c r="H25" s="404"/>
      <c r="I25" s="404"/>
      <c r="J25" s="404"/>
      <c r="K25" s="27"/>
      <c r="L25" s="318" t="s">
        <v>169</v>
      </c>
      <c r="M25" s="37"/>
      <c r="N25" s="37"/>
      <c r="O25" s="37"/>
      <c r="P25" s="37"/>
      <c r="Q25" s="37"/>
      <c r="R25" s="36"/>
      <c r="S25" s="158"/>
      <c r="T25" s="158">
        <v>285</v>
      </c>
      <c r="U25" s="24">
        <v>96</v>
      </c>
      <c r="V25" s="150">
        <v>24</v>
      </c>
      <c r="W25" s="28">
        <f t="shared" ref="W25:W32" si="2">AI25+AN25+AS25+AX25+BC25+BH25+BM25+BR25</f>
        <v>0</v>
      </c>
      <c r="X25" s="25">
        <v>72</v>
      </c>
      <c r="Y25" s="100">
        <v>35</v>
      </c>
      <c r="Z25" s="100">
        <v>61</v>
      </c>
      <c r="AA25" s="100"/>
      <c r="AB25" s="100">
        <v>0</v>
      </c>
      <c r="AC25" s="100">
        <f t="shared" ref="AC25:AC32" si="3">AH25+AM25+AR25+AW25+BB25+BG25+BL25+BQ25</f>
        <v>0</v>
      </c>
      <c r="AD25" s="129"/>
      <c r="AE25" s="261">
        <v>36</v>
      </c>
      <c r="AF25" s="137"/>
      <c r="AG25" s="29">
        <v>26</v>
      </c>
      <c r="AH25" s="29"/>
      <c r="AI25" s="29"/>
      <c r="AJ25" s="261">
        <v>36</v>
      </c>
      <c r="AK25" s="137">
        <v>24</v>
      </c>
      <c r="AL25" s="29">
        <v>26</v>
      </c>
      <c r="AM25" s="29"/>
      <c r="AN25" s="29"/>
      <c r="AO25" s="261">
        <f>AQ25+AR25+AS25</f>
        <v>0</v>
      </c>
      <c r="AP25" s="137"/>
      <c r="AQ25" s="29"/>
      <c r="AR25" s="29"/>
      <c r="AS25" s="29"/>
      <c r="AT25" s="261">
        <f>AV25+AW25+AX25</f>
        <v>0</v>
      </c>
      <c r="AU25" s="252"/>
      <c r="AV25" s="238"/>
      <c r="AW25" s="238"/>
      <c r="AX25" s="238"/>
      <c r="AY25" s="261">
        <f>BA25+BB25+BC25</f>
        <v>0</v>
      </c>
      <c r="AZ25" s="252"/>
      <c r="BA25" s="238"/>
      <c r="BB25" s="238"/>
      <c r="BC25" s="238"/>
      <c r="BD25" s="261">
        <f t="shared" ref="BD25:BD32" si="4">BF25+BG25+BH25</f>
        <v>0</v>
      </c>
      <c r="BE25" s="252"/>
      <c r="BF25" s="29"/>
      <c r="BG25" s="29"/>
      <c r="BH25" s="29"/>
      <c r="BI25" s="102">
        <f>BK25+BL25+BM25</f>
        <v>0</v>
      </c>
      <c r="BJ25" s="137"/>
      <c r="BK25" s="29"/>
      <c r="BL25" s="29"/>
      <c r="BM25" s="29"/>
      <c r="BN25" s="102">
        <f>BP25+BQ25+BR25</f>
        <v>0</v>
      </c>
      <c r="BO25" s="137"/>
      <c r="BP25" s="29"/>
      <c r="BQ25" s="29"/>
      <c r="BR25" s="29"/>
      <c r="BS25" s="261">
        <f>BU25+BV25+BW25</f>
        <v>0</v>
      </c>
      <c r="BT25" s="252"/>
      <c r="BU25" s="238"/>
      <c r="BV25" s="238"/>
      <c r="BW25" s="238"/>
      <c r="BX25" s="261">
        <f t="shared" ref="BX25:BX32" si="5">BZ25+CA25+CB25</f>
        <v>0</v>
      </c>
      <c r="BY25" s="252"/>
      <c r="BZ25" s="29"/>
      <c r="CA25" s="29"/>
      <c r="CB25" s="29"/>
    </row>
    <row r="26" spans="1:80" ht="10.5" customHeight="1" x14ac:dyDescent="0.2">
      <c r="A26" s="26" t="s">
        <v>252</v>
      </c>
      <c r="B26" s="404" t="s">
        <v>90</v>
      </c>
      <c r="C26" s="404"/>
      <c r="D26" s="404"/>
      <c r="E26" s="404"/>
      <c r="F26" s="404"/>
      <c r="G26" s="404"/>
      <c r="H26" s="404"/>
      <c r="I26" s="404"/>
      <c r="J26" s="404"/>
      <c r="K26" s="27"/>
      <c r="L26" s="27" t="s">
        <v>156</v>
      </c>
      <c r="M26" s="27"/>
      <c r="N26" s="27"/>
      <c r="O26" s="27"/>
      <c r="P26" s="27"/>
      <c r="Q26" s="27"/>
      <c r="R26" s="27"/>
      <c r="S26" s="158"/>
      <c r="T26" s="158"/>
      <c r="U26" s="24">
        <v>108</v>
      </c>
      <c r="V26" s="150">
        <f>AF26+AK26+AP26+AU26+AZ26+BE26+BJ26+BO26</f>
        <v>0</v>
      </c>
      <c r="W26" s="28">
        <f t="shared" si="2"/>
        <v>0</v>
      </c>
      <c r="X26" s="25">
        <v>108</v>
      </c>
      <c r="Y26" s="100">
        <f t="shared" ref="Y26:Y28" si="6">X26-Z26-AA26</f>
        <v>84</v>
      </c>
      <c r="Z26" s="100">
        <v>24</v>
      </c>
      <c r="AA26" s="100"/>
      <c r="AB26" s="100">
        <v>0</v>
      </c>
      <c r="AC26" s="100">
        <f t="shared" si="3"/>
        <v>24</v>
      </c>
      <c r="AD26" s="129"/>
      <c r="AE26" s="261">
        <v>50</v>
      </c>
      <c r="AF26" s="137"/>
      <c r="AG26" s="29">
        <v>40</v>
      </c>
      <c r="AH26" s="29">
        <v>10</v>
      </c>
      <c r="AI26" s="29"/>
      <c r="AJ26" s="261">
        <v>58</v>
      </c>
      <c r="AK26" s="137"/>
      <c r="AL26" s="29">
        <v>44</v>
      </c>
      <c r="AM26" s="29">
        <v>14</v>
      </c>
      <c r="AN26" s="29"/>
      <c r="AO26" s="261">
        <f t="shared" ref="AO26:AO39" si="7">AQ26+AR26+AS26</f>
        <v>0</v>
      </c>
      <c r="AP26" s="137"/>
      <c r="AQ26" s="29"/>
      <c r="AR26" s="29"/>
      <c r="AS26" s="29"/>
      <c r="AT26" s="261">
        <f t="shared" ref="AT26:AT39" si="8">AV26+AW26+AX26</f>
        <v>0</v>
      </c>
      <c r="AU26" s="252"/>
      <c r="AV26" s="238"/>
      <c r="AW26" s="238"/>
      <c r="AX26" s="238"/>
      <c r="AY26" s="261">
        <f t="shared" ref="AY26:AY39" si="9">BA26+BB26+BC26</f>
        <v>0</v>
      </c>
      <c r="AZ26" s="252"/>
      <c r="BA26" s="238"/>
      <c r="BB26" s="238"/>
      <c r="BC26" s="238"/>
      <c r="BD26" s="261">
        <f t="shared" si="4"/>
        <v>0</v>
      </c>
      <c r="BE26" s="252"/>
      <c r="BF26" s="29"/>
      <c r="BG26" s="29"/>
      <c r="BH26" s="29"/>
      <c r="BI26" s="102">
        <f t="shared" ref="BI26:BI32" si="10">BK26+BL26+BM26</f>
        <v>0</v>
      </c>
      <c r="BJ26" s="137"/>
      <c r="BK26" s="29"/>
      <c r="BL26" s="29"/>
      <c r="BM26" s="29"/>
      <c r="BN26" s="102">
        <f t="shared" ref="BN26:BN32" si="11">BP26+BQ26+BR26</f>
        <v>0</v>
      </c>
      <c r="BO26" s="137"/>
      <c r="BP26" s="29"/>
      <c r="BQ26" s="29"/>
      <c r="BR26" s="29"/>
      <c r="BS26" s="261">
        <f t="shared" ref="BS26:BS30" si="12">BU26+BV26+BW26</f>
        <v>0</v>
      </c>
      <c r="BT26" s="252"/>
      <c r="BU26" s="238"/>
      <c r="BV26" s="238"/>
      <c r="BW26" s="238"/>
      <c r="BX26" s="261">
        <f t="shared" si="5"/>
        <v>0</v>
      </c>
      <c r="BY26" s="252"/>
      <c r="BZ26" s="29"/>
      <c r="CA26" s="29"/>
      <c r="CB26" s="29"/>
    </row>
    <row r="27" spans="1:80" ht="10.5" customHeight="1" x14ac:dyDescent="0.2">
      <c r="A27" s="26" t="s">
        <v>253</v>
      </c>
      <c r="B27" s="404" t="s">
        <v>12</v>
      </c>
      <c r="C27" s="404"/>
      <c r="D27" s="404"/>
      <c r="E27" s="404"/>
      <c r="F27" s="404"/>
      <c r="G27" s="404"/>
      <c r="H27" s="404"/>
      <c r="I27" s="404"/>
      <c r="J27" s="404"/>
      <c r="K27" s="31"/>
      <c r="L27" s="27" t="s">
        <v>156</v>
      </c>
      <c r="M27" s="27"/>
      <c r="N27" s="27"/>
      <c r="O27" s="27"/>
      <c r="P27" s="27"/>
      <c r="Q27" s="27"/>
      <c r="R27" s="27"/>
      <c r="S27" s="158"/>
      <c r="T27" s="158">
        <v>171</v>
      </c>
      <c r="U27" s="24">
        <v>90</v>
      </c>
      <c r="V27" s="150">
        <f>AF27+AK27+AP27+AU27+AZ27+BE27+BJ27+BO27</f>
        <v>0</v>
      </c>
      <c r="W27" s="28">
        <f t="shared" si="2"/>
        <v>0</v>
      </c>
      <c r="X27" s="25">
        <v>90</v>
      </c>
      <c r="Y27" s="100">
        <v>5</v>
      </c>
      <c r="Z27" s="100">
        <v>85</v>
      </c>
      <c r="AA27" s="100"/>
      <c r="AB27" s="100">
        <v>0</v>
      </c>
      <c r="AC27" s="100">
        <f t="shared" si="3"/>
        <v>85</v>
      </c>
      <c r="AD27" s="129"/>
      <c r="AE27" s="261">
        <v>44</v>
      </c>
      <c r="AF27" s="137"/>
      <c r="AG27" s="29">
        <v>2</v>
      </c>
      <c r="AH27" s="29">
        <v>42</v>
      </c>
      <c r="AI27" s="29"/>
      <c r="AJ27" s="261">
        <v>46</v>
      </c>
      <c r="AK27" s="137"/>
      <c r="AL27" s="29">
        <v>3</v>
      </c>
      <c r="AM27" s="29">
        <v>43</v>
      </c>
      <c r="AN27" s="29"/>
      <c r="AO27" s="261">
        <f t="shared" si="7"/>
        <v>0</v>
      </c>
      <c r="AP27" s="137"/>
      <c r="AQ27" s="29"/>
      <c r="AR27" s="29"/>
      <c r="AS27" s="29"/>
      <c r="AT27" s="261">
        <f t="shared" si="8"/>
        <v>0</v>
      </c>
      <c r="AU27" s="252"/>
      <c r="AV27" s="238"/>
      <c r="AW27" s="238"/>
      <c r="AX27" s="238"/>
      <c r="AY27" s="261">
        <f t="shared" si="9"/>
        <v>0</v>
      </c>
      <c r="AZ27" s="252"/>
      <c r="BA27" s="238"/>
      <c r="BB27" s="238"/>
      <c r="BC27" s="238"/>
      <c r="BD27" s="261">
        <f t="shared" si="4"/>
        <v>0</v>
      </c>
      <c r="BE27" s="252"/>
      <c r="BF27" s="29"/>
      <c r="BG27" s="29"/>
      <c r="BH27" s="29"/>
      <c r="BI27" s="102">
        <f t="shared" si="10"/>
        <v>0</v>
      </c>
      <c r="BJ27" s="137"/>
      <c r="BK27" s="29"/>
      <c r="BL27" s="29"/>
      <c r="BM27" s="29"/>
      <c r="BN27" s="102">
        <f t="shared" si="11"/>
        <v>0</v>
      </c>
      <c r="BO27" s="137"/>
      <c r="BP27" s="29"/>
      <c r="BQ27" s="29"/>
      <c r="BR27" s="29"/>
      <c r="BS27" s="261">
        <f t="shared" si="12"/>
        <v>0</v>
      </c>
      <c r="BT27" s="252"/>
      <c r="BU27" s="238"/>
      <c r="BV27" s="238"/>
      <c r="BW27" s="238"/>
      <c r="BX27" s="261">
        <f t="shared" si="5"/>
        <v>0</v>
      </c>
      <c r="BY27" s="252"/>
      <c r="BZ27" s="29"/>
      <c r="CA27" s="29"/>
      <c r="CB27" s="29"/>
    </row>
    <row r="28" spans="1:80" ht="10.5" customHeight="1" x14ac:dyDescent="0.2">
      <c r="A28" s="26" t="s">
        <v>254</v>
      </c>
      <c r="B28" s="404" t="s">
        <v>121</v>
      </c>
      <c r="C28" s="404"/>
      <c r="D28" s="404"/>
      <c r="E28" s="404"/>
      <c r="F28" s="404"/>
      <c r="G28" s="404"/>
      <c r="H28" s="404"/>
      <c r="I28" s="404"/>
      <c r="J28" s="404"/>
      <c r="K28" s="31"/>
      <c r="L28" s="27" t="s">
        <v>169</v>
      </c>
      <c r="M28" s="27"/>
      <c r="N28" s="27"/>
      <c r="O28" s="27"/>
      <c r="P28" s="27"/>
      <c r="Q28" s="27"/>
      <c r="R28" s="27"/>
      <c r="S28" s="158"/>
      <c r="T28" s="158">
        <v>285</v>
      </c>
      <c r="U28" s="24">
        <v>258</v>
      </c>
      <c r="V28" s="150">
        <v>24</v>
      </c>
      <c r="W28" s="28">
        <f t="shared" si="2"/>
        <v>0</v>
      </c>
      <c r="X28" s="25">
        <v>234</v>
      </c>
      <c r="Y28" s="100">
        <f t="shared" si="6"/>
        <v>130</v>
      </c>
      <c r="Z28" s="100">
        <v>104</v>
      </c>
      <c r="AA28" s="100"/>
      <c r="AB28" s="100">
        <v>0</v>
      </c>
      <c r="AC28" s="100">
        <v>104</v>
      </c>
      <c r="AD28" s="129"/>
      <c r="AE28" s="261">
        <v>96</v>
      </c>
      <c r="AF28" s="137"/>
      <c r="AG28" s="29">
        <v>50</v>
      </c>
      <c r="AH28" s="29">
        <v>46</v>
      </c>
      <c r="AI28" s="29"/>
      <c r="AJ28" s="261">
        <v>138</v>
      </c>
      <c r="AK28" s="137">
        <v>24</v>
      </c>
      <c r="AL28" s="29">
        <v>70</v>
      </c>
      <c r="AM28" s="29">
        <v>68</v>
      </c>
      <c r="AN28" s="29"/>
      <c r="AO28" s="261">
        <f t="shared" si="7"/>
        <v>0</v>
      </c>
      <c r="AP28" s="137"/>
      <c r="AQ28" s="29"/>
      <c r="AR28" s="29"/>
      <c r="AS28" s="29"/>
      <c r="AT28" s="261">
        <f t="shared" si="8"/>
        <v>0</v>
      </c>
      <c r="AU28" s="252"/>
      <c r="AV28" s="238"/>
      <c r="AW28" s="238"/>
      <c r="AX28" s="238"/>
      <c r="AY28" s="261">
        <f t="shared" si="9"/>
        <v>0</v>
      </c>
      <c r="AZ28" s="252"/>
      <c r="BA28" s="238"/>
      <c r="BB28" s="238"/>
      <c r="BC28" s="238"/>
      <c r="BD28" s="261">
        <f t="shared" si="4"/>
        <v>0</v>
      </c>
      <c r="BE28" s="252"/>
      <c r="BF28" s="29"/>
      <c r="BG28" s="29"/>
      <c r="BH28" s="29"/>
      <c r="BI28" s="102">
        <f t="shared" si="10"/>
        <v>0</v>
      </c>
      <c r="BJ28" s="137"/>
      <c r="BK28" s="29"/>
      <c r="BL28" s="29"/>
      <c r="BM28" s="29"/>
      <c r="BN28" s="102">
        <f t="shared" si="11"/>
        <v>0</v>
      </c>
      <c r="BO28" s="137"/>
      <c r="BP28" s="29"/>
      <c r="BQ28" s="29"/>
      <c r="BR28" s="29"/>
      <c r="BS28" s="261">
        <f t="shared" si="12"/>
        <v>0</v>
      </c>
      <c r="BT28" s="252"/>
      <c r="BU28" s="238"/>
      <c r="BV28" s="238"/>
      <c r="BW28" s="238"/>
      <c r="BX28" s="261">
        <f t="shared" si="5"/>
        <v>0</v>
      </c>
      <c r="BY28" s="252"/>
      <c r="BZ28" s="29"/>
      <c r="CA28" s="29"/>
      <c r="CB28" s="29"/>
    </row>
    <row r="29" spans="1:80" ht="10.5" customHeight="1" x14ac:dyDescent="0.2">
      <c r="A29" s="26" t="s">
        <v>255</v>
      </c>
      <c r="B29" s="404" t="s">
        <v>13</v>
      </c>
      <c r="C29" s="404"/>
      <c r="D29" s="404"/>
      <c r="E29" s="404"/>
      <c r="F29" s="404"/>
      <c r="G29" s="404"/>
      <c r="H29" s="404"/>
      <c r="I29" s="404"/>
      <c r="J29" s="404"/>
      <c r="K29" s="31"/>
      <c r="L29" s="27" t="s">
        <v>156</v>
      </c>
      <c r="M29" s="27"/>
      <c r="N29" s="27"/>
      <c r="O29" s="27"/>
      <c r="P29" s="27"/>
      <c r="Q29" s="27"/>
      <c r="R29" s="27"/>
      <c r="S29" s="158"/>
      <c r="T29" s="158">
        <v>171</v>
      </c>
      <c r="U29" s="24">
        <v>108</v>
      </c>
      <c r="V29" s="150">
        <f>AF29+AK29+AP29+AU29+AZ29+BE29+BJ29+BO29</f>
        <v>0</v>
      </c>
      <c r="W29" s="28">
        <f t="shared" si="2"/>
        <v>0</v>
      </c>
      <c r="X29" s="25">
        <v>108</v>
      </c>
      <c r="Y29" s="100">
        <v>100</v>
      </c>
      <c r="Z29" s="100">
        <v>8</v>
      </c>
      <c r="AA29" s="100"/>
      <c r="AB29" s="100">
        <v>0</v>
      </c>
      <c r="AC29" s="100">
        <f t="shared" si="3"/>
        <v>8</v>
      </c>
      <c r="AD29" s="129"/>
      <c r="AE29" s="261">
        <v>50</v>
      </c>
      <c r="AF29" s="137"/>
      <c r="AG29" s="29">
        <v>48</v>
      </c>
      <c r="AH29" s="29">
        <v>2</v>
      </c>
      <c r="AI29" s="29"/>
      <c r="AJ29" s="261">
        <v>58</v>
      </c>
      <c r="AK29" s="137"/>
      <c r="AL29" s="29">
        <v>52</v>
      </c>
      <c r="AM29" s="29">
        <v>6</v>
      </c>
      <c r="AN29" s="29"/>
      <c r="AO29" s="261">
        <f t="shared" si="7"/>
        <v>0</v>
      </c>
      <c r="AP29" s="137"/>
      <c r="AQ29" s="29"/>
      <c r="AR29" s="29"/>
      <c r="AS29" s="29"/>
      <c r="AT29" s="261">
        <f t="shared" si="8"/>
        <v>0</v>
      </c>
      <c r="AU29" s="252"/>
      <c r="AV29" s="238"/>
      <c r="AW29" s="238"/>
      <c r="AX29" s="238"/>
      <c r="AY29" s="261">
        <f t="shared" si="9"/>
        <v>0</v>
      </c>
      <c r="AZ29" s="252"/>
      <c r="BA29" s="238"/>
      <c r="BB29" s="238"/>
      <c r="BC29" s="238"/>
      <c r="BD29" s="261">
        <f t="shared" si="4"/>
        <v>0</v>
      </c>
      <c r="BE29" s="252"/>
      <c r="BF29" s="29"/>
      <c r="BG29" s="29"/>
      <c r="BH29" s="29"/>
      <c r="BI29" s="102">
        <f t="shared" si="10"/>
        <v>0</v>
      </c>
      <c r="BJ29" s="137"/>
      <c r="BK29" s="29"/>
      <c r="BL29" s="29"/>
      <c r="BM29" s="29"/>
      <c r="BN29" s="102">
        <f t="shared" si="11"/>
        <v>0</v>
      </c>
      <c r="BO29" s="137"/>
      <c r="BP29" s="29"/>
      <c r="BQ29" s="29"/>
      <c r="BR29" s="29"/>
      <c r="BS29" s="261">
        <f t="shared" si="12"/>
        <v>0</v>
      </c>
      <c r="BT29" s="252"/>
      <c r="BU29" s="238"/>
      <c r="BV29" s="238"/>
      <c r="BW29" s="238"/>
      <c r="BX29" s="261">
        <f t="shared" si="5"/>
        <v>0</v>
      </c>
      <c r="BY29" s="252"/>
      <c r="BZ29" s="29"/>
      <c r="CA29" s="29"/>
      <c r="CB29" s="29"/>
    </row>
    <row r="30" spans="1:80" ht="10.5" customHeight="1" x14ac:dyDescent="0.2">
      <c r="A30" s="26" t="s">
        <v>256</v>
      </c>
      <c r="B30" s="404" t="s">
        <v>14</v>
      </c>
      <c r="C30" s="404"/>
      <c r="D30" s="404"/>
      <c r="E30" s="404"/>
      <c r="F30" s="404"/>
      <c r="G30" s="404"/>
      <c r="H30" s="404"/>
      <c r="I30" s="404"/>
      <c r="J30" s="404"/>
      <c r="K30" s="31" t="s">
        <v>157</v>
      </c>
      <c r="L30" s="27" t="s">
        <v>156</v>
      </c>
      <c r="M30" s="27"/>
      <c r="N30" s="27"/>
      <c r="O30" s="27"/>
      <c r="P30" s="27"/>
      <c r="Q30" s="27"/>
      <c r="R30" s="27"/>
      <c r="S30" s="158"/>
      <c r="T30" s="159">
        <v>171</v>
      </c>
      <c r="U30" s="24">
        <v>90</v>
      </c>
      <c r="V30" s="150">
        <f>AF30+AK30+AP30+AU30+AZ30+BE30+BJ30+BO30</f>
        <v>0</v>
      </c>
      <c r="W30" s="28">
        <f t="shared" si="2"/>
        <v>0</v>
      </c>
      <c r="X30" s="25">
        <v>90</v>
      </c>
      <c r="Y30" s="100">
        <v>5</v>
      </c>
      <c r="Z30" s="100">
        <v>85</v>
      </c>
      <c r="AA30" s="100"/>
      <c r="AB30" s="100">
        <v>0</v>
      </c>
      <c r="AC30" s="100">
        <f t="shared" si="3"/>
        <v>85</v>
      </c>
      <c r="AD30" s="129"/>
      <c r="AE30" s="261">
        <v>42</v>
      </c>
      <c r="AF30" s="137"/>
      <c r="AG30" s="29">
        <v>2</v>
      </c>
      <c r="AH30" s="29">
        <v>40</v>
      </c>
      <c r="AI30" s="29"/>
      <c r="AJ30" s="261">
        <v>48</v>
      </c>
      <c r="AK30" s="137"/>
      <c r="AL30" s="29">
        <v>3</v>
      </c>
      <c r="AM30" s="29">
        <v>45</v>
      </c>
      <c r="AN30" s="29"/>
      <c r="AO30" s="261">
        <f t="shared" si="7"/>
        <v>0</v>
      </c>
      <c r="AP30" s="137"/>
      <c r="AQ30" s="29"/>
      <c r="AR30" s="29"/>
      <c r="AS30" s="29"/>
      <c r="AT30" s="261">
        <f t="shared" si="8"/>
        <v>0</v>
      </c>
      <c r="AU30" s="252"/>
      <c r="AV30" s="238"/>
      <c r="AW30" s="238"/>
      <c r="AX30" s="238"/>
      <c r="AY30" s="261">
        <f t="shared" si="9"/>
        <v>0</v>
      </c>
      <c r="AZ30" s="252"/>
      <c r="BA30" s="238"/>
      <c r="BB30" s="238"/>
      <c r="BC30" s="238"/>
      <c r="BD30" s="261">
        <f t="shared" si="4"/>
        <v>0</v>
      </c>
      <c r="BE30" s="252"/>
      <c r="BF30" s="29"/>
      <c r="BG30" s="29"/>
      <c r="BH30" s="29"/>
      <c r="BI30" s="102">
        <f t="shared" si="10"/>
        <v>0</v>
      </c>
      <c r="BJ30" s="137"/>
      <c r="BK30" s="29"/>
      <c r="BL30" s="29"/>
      <c r="BM30" s="29"/>
      <c r="BN30" s="102">
        <f t="shared" si="11"/>
        <v>0</v>
      </c>
      <c r="BO30" s="137"/>
      <c r="BP30" s="29"/>
      <c r="BQ30" s="29"/>
      <c r="BR30" s="29"/>
      <c r="BS30" s="261">
        <f t="shared" si="12"/>
        <v>0</v>
      </c>
      <c r="BT30" s="252"/>
      <c r="BU30" s="238"/>
      <c r="BV30" s="238"/>
      <c r="BW30" s="238"/>
      <c r="BX30" s="261">
        <f t="shared" si="5"/>
        <v>0</v>
      </c>
      <c r="BY30" s="252"/>
      <c r="BZ30" s="29"/>
      <c r="CA30" s="29"/>
      <c r="CB30" s="29"/>
    </row>
    <row r="31" spans="1:80" ht="10.5" customHeight="1" x14ac:dyDescent="0.2">
      <c r="A31" s="26" t="s">
        <v>257</v>
      </c>
      <c r="B31" s="404" t="s">
        <v>15</v>
      </c>
      <c r="C31" s="404"/>
      <c r="D31" s="404"/>
      <c r="E31" s="404"/>
      <c r="F31" s="404"/>
      <c r="G31" s="404"/>
      <c r="H31" s="404"/>
      <c r="I31" s="404"/>
      <c r="J31" s="404"/>
      <c r="K31" s="31"/>
      <c r="L31" s="27" t="s">
        <v>156</v>
      </c>
      <c r="M31" s="27"/>
      <c r="N31" s="27"/>
      <c r="O31" s="27"/>
      <c r="P31" s="27"/>
      <c r="Q31" s="27"/>
      <c r="R31" s="27"/>
      <c r="S31" s="158"/>
      <c r="T31" s="220">
        <v>72</v>
      </c>
      <c r="U31" s="24">
        <v>72</v>
      </c>
      <c r="V31" s="150">
        <f>AF31+AK31+AP31+AU31+AZ31+BE31+BJ31+BO31</f>
        <v>0</v>
      </c>
      <c r="W31" s="28">
        <f t="shared" si="2"/>
        <v>0</v>
      </c>
      <c r="X31" s="25">
        <v>72</v>
      </c>
      <c r="Y31" s="100">
        <v>60</v>
      </c>
      <c r="Z31" s="100">
        <v>12</v>
      </c>
      <c r="AA31" s="100"/>
      <c r="AB31" s="100">
        <v>0</v>
      </c>
      <c r="AC31" s="100">
        <f t="shared" si="3"/>
        <v>12</v>
      </c>
      <c r="AD31" s="129"/>
      <c r="AE31" s="261">
        <v>36</v>
      </c>
      <c r="AF31" s="137"/>
      <c r="AG31" s="29">
        <v>30</v>
      </c>
      <c r="AH31" s="29">
        <v>6</v>
      </c>
      <c r="AI31" s="29"/>
      <c r="AJ31" s="261">
        <v>36</v>
      </c>
      <c r="AK31" s="137"/>
      <c r="AL31" s="29">
        <v>30</v>
      </c>
      <c r="AM31" s="29">
        <v>6</v>
      </c>
      <c r="AN31" s="29"/>
      <c r="AO31" s="261">
        <f t="shared" si="7"/>
        <v>0</v>
      </c>
      <c r="AP31" s="137"/>
      <c r="AQ31" s="29"/>
      <c r="AR31" s="29"/>
      <c r="AS31" s="29"/>
      <c r="AT31" s="261">
        <f t="shared" si="8"/>
        <v>0</v>
      </c>
      <c r="AU31" s="252"/>
      <c r="AV31" s="238"/>
      <c r="AW31" s="238"/>
      <c r="AX31" s="238"/>
      <c r="AY31" s="261">
        <f>BA31+BB31+BC31</f>
        <v>0</v>
      </c>
      <c r="AZ31" s="252"/>
      <c r="BA31" s="238"/>
      <c r="BB31" s="238"/>
      <c r="BC31" s="238"/>
      <c r="BD31" s="261">
        <f t="shared" si="4"/>
        <v>0</v>
      </c>
      <c r="BE31" s="252"/>
      <c r="BF31" s="29"/>
      <c r="BG31" s="29"/>
      <c r="BH31" s="29"/>
      <c r="BI31" s="102">
        <f t="shared" si="10"/>
        <v>0</v>
      </c>
      <c r="BJ31" s="137"/>
      <c r="BK31" s="29"/>
      <c r="BL31" s="29"/>
      <c r="BM31" s="29"/>
      <c r="BN31" s="102">
        <f t="shared" si="11"/>
        <v>0</v>
      </c>
      <c r="BO31" s="137"/>
      <c r="BP31" s="29"/>
      <c r="BQ31" s="29"/>
      <c r="BR31" s="29"/>
      <c r="BS31" s="261">
        <f>BU31+BV31+BW31</f>
        <v>0</v>
      </c>
      <c r="BT31" s="252"/>
      <c r="BU31" s="238"/>
      <c r="BV31" s="238"/>
      <c r="BW31" s="238"/>
      <c r="BX31" s="261">
        <f t="shared" si="5"/>
        <v>0</v>
      </c>
      <c r="BY31" s="252"/>
      <c r="BZ31" s="29"/>
      <c r="CA31" s="29"/>
      <c r="CB31" s="29"/>
    </row>
    <row r="32" spans="1:80" ht="10.5" customHeight="1" x14ac:dyDescent="0.2">
      <c r="A32" s="26" t="s">
        <v>258</v>
      </c>
      <c r="B32" s="404" t="s">
        <v>122</v>
      </c>
      <c r="C32" s="404"/>
      <c r="D32" s="404"/>
      <c r="E32" s="404"/>
      <c r="F32" s="404"/>
      <c r="G32" s="404"/>
      <c r="H32" s="404"/>
      <c r="I32" s="404"/>
      <c r="J32" s="404"/>
      <c r="K32" s="31"/>
      <c r="L32" s="27" t="s">
        <v>156</v>
      </c>
      <c r="M32" s="27"/>
      <c r="N32" s="27"/>
      <c r="O32" s="27"/>
      <c r="P32" s="27"/>
      <c r="Q32" s="27"/>
      <c r="R32" s="27"/>
      <c r="S32" s="158"/>
      <c r="T32" s="158"/>
      <c r="U32" s="24">
        <v>36</v>
      </c>
      <c r="V32" s="150">
        <f>AF32+AK32+AP32+AU32+AZ32+BE32+BJ32+BO32</f>
        <v>0</v>
      </c>
      <c r="W32" s="28">
        <f t="shared" si="2"/>
        <v>0</v>
      </c>
      <c r="X32" s="25">
        <v>36</v>
      </c>
      <c r="Y32" s="100">
        <v>30</v>
      </c>
      <c r="Z32" s="100">
        <v>6</v>
      </c>
      <c r="AA32" s="100"/>
      <c r="AB32" s="100">
        <v>0</v>
      </c>
      <c r="AC32" s="100">
        <f t="shared" si="3"/>
        <v>6</v>
      </c>
      <c r="AD32" s="129"/>
      <c r="AE32" s="261"/>
      <c r="AF32" s="137"/>
      <c r="AG32" s="29">
        <v>39</v>
      </c>
      <c r="AH32" s="29"/>
      <c r="AI32" s="29"/>
      <c r="AJ32" s="261">
        <v>36</v>
      </c>
      <c r="AK32" s="137"/>
      <c r="AL32" s="29">
        <v>30</v>
      </c>
      <c r="AM32" s="29">
        <v>6</v>
      </c>
      <c r="AN32" s="29"/>
      <c r="AO32" s="261">
        <f t="shared" si="7"/>
        <v>0</v>
      </c>
      <c r="AP32" s="252"/>
      <c r="AQ32" s="238"/>
      <c r="AR32" s="29"/>
      <c r="AS32" s="29"/>
      <c r="AT32" s="261">
        <f t="shared" si="8"/>
        <v>0</v>
      </c>
      <c r="AU32" s="252"/>
      <c r="AV32" s="238"/>
      <c r="AW32" s="238"/>
      <c r="AX32" s="238"/>
      <c r="AY32" s="261">
        <f t="shared" si="9"/>
        <v>0</v>
      </c>
      <c r="AZ32" s="252"/>
      <c r="BA32" s="238"/>
      <c r="BB32" s="238"/>
      <c r="BC32" s="238"/>
      <c r="BD32" s="261">
        <f t="shared" si="4"/>
        <v>0</v>
      </c>
      <c r="BE32" s="252"/>
      <c r="BF32" s="29"/>
      <c r="BG32" s="29"/>
      <c r="BH32" s="29"/>
      <c r="BI32" s="102">
        <f t="shared" si="10"/>
        <v>0</v>
      </c>
      <c r="BJ32" s="137"/>
      <c r="BK32" s="29"/>
      <c r="BL32" s="29"/>
      <c r="BM32" s="29"/>
      <c r="BN32" s="102">
        <f t="shared" si="11"/>
        <v>0</v>
      </c>
      <c r="BO32" s="137"/>
      <c r="BP32" s="29"/>
      <c r="BQ32" s="29"/>
      <c r="BR32" s="29"/>
      <c r="BS32" s="261">
        <f t="shared" ref="BS32" si="13">BU32+BV32+BW32</f>
        <v>0</v>
      </c>
      <c r="BT32" s="252"/>
      <c r="BU32" s="238"/>
      <c r="BV32" s="238"/>
      <c r="BW32" s="238"/>
      <c r="BX32" s="261">
        <f t="shared" si="5"/>
        <v>0</v>
      </c>
      <c r="BY32" s="252"/>
      <c r="BZ32" s="29"/>
      <c r="CA32" s="29"/>
      <c r="CB32" s="29"/>
    </row>
    <row r="33" spans="1:80" ht="10.5" customHeight="1" x14ac:dyDescent="0.2">
      <c r="A33" s="26" t="s">
        <v>314</v>
      </c>
      <c r="B33" s="361" t="s">
        <v>316</v>
      </c>
      <c r="C33" s="359"/>
      <c r="D33" s="359"/>
      <c r="E33" s="359"/>
      <c r="F33" s="359"/>
      <c r="G33" s="359"/>
      <c r="H33" s="359"/>
      <c r="I33" s="359"/>
      <c r="J33" s="360"/>
      <c r="K33" s="362"/>
      <c r="L33" s="27" t="s">
        <v>156</v>
      </c>
      <c r="M33" s="27"/>
      <c r="N33" s="27"/>
      <c r="O33" s="27"/>
      <c r="P33" s="27"/>
      <c r="Q33" s="27"/>
      <c r="R33" s="27"/>
      <c r="S33" s="158"/>
      <c r="T33" s="158"/>
      <c r="U33" s="24">
        <v>94</v>
      </c>
      <c r="V33" s="150">
        <v>0</v>
      </c>
      <c r="W33" s="28">
        <v>0</v>
      </c>
      <c r="X33" s="25">
        <v>94</v>
      </c>
      <c r="Y33" s="358">
        <v>80</v>
      </c>
      <c r="Z33" s="103">
        <v>14</v>
      </c>
      <c r="AA33" s="103"/>
      <c r="AB33" s="103"/>
      <c r="AC33" s="358"/>
      <c r="AD33" s="129"/>
      <c r="AE33" s="261">
        <v>40</v>
      </c>
      <c r="AF33" s="137"/>
      <c r="AG33" s="29">
        <v>34</v>
      </c>
      <c r="AH33" s="29">
        <v>6</v>
      </c>
      <c r="AI33" s="29"/>
      <c r="AJ33" s="261">
        <v>54</v>
      </c>
      <c r="AK33" s="137"/>
      <c r="AL33" s="29">
        <v>46</v>
      </c>
      <c r="AM33" s="29">
        <v>8</v>
      </c>
      <c r="AN33" s="29"/>
      <c r="AO33" s="261"/>
      <c r="AP33" s="252"/>
      <c r="AQ33" s="238"/>
      <c r="AR33" s="29"/>
      <c r="AS33" s="29"/>
      <c r="AT33" s="261"/>
      <c r="AU33" s="252"/>
      <c r="AV33" s="238"/>
      <c r="AW33" s="238"/>
      <c r="AX33" s="238"/>
      <c r="AY33" s="261"/>
      <c r="AZ33" s="252"/>
      <c r="BA33" s="238"/>
      <c r="BB33" s="238"/>
      <c r="BC33" s="238"/>
      <c r="BD33" s="261"/>
      <c r="BE33" s="252"/>
      <c r="BF33" s="29"/>
      <c r="BG33" s="29"/>
      <c r="BH33" s="29"/>
      <c r="BI33" s="102"/>
      <c r="BJ33" s="137"/>
      <c r="BK33" s="29"/>
      <c r="BL33" s="29"/>
      <c r="BM33" s="29"/>
      <c r="BN33" s="102"/>
      <c r="BO33" s="137"/>
      <c r="BP33" s="29"/>
      <c r="BQ33" s="29"/>
      <c r="BR33" s="29"/>
      <c r="BS33" s="261"/>
      <c r="BT33" s="252"/>
      <c r="BU33" s="238"/>
      <c r="BV33" s="238"/>
      <c r="BW33" s="238"/>
      <c r="BX33" s="261"/>
      <c r="BY33" s="252"/>
      <c r="BZ33" s="29"/>
      <c r="CA33" s="29"/>
      <c r="CB33" s="29"/>
    </row>
    <row r="34" spans="1:80" ht="10.5" customHeight="1" x14ac:dyDescent="0.2">
      <c r="A34" s="26" t="s">
        <v>315</v>
      </c>
      <c r="B34" s="361" t="s">
        <v>317</v>
      </c>
      <c r="C34" s="359"/>
      <c r="D34" s="359"/>
      <c r="E34" s="359"/>
      <c r="F34" s="359"/>
      <c r="G34" s="359"/>
      <c r="H34" s="359"/>
      <c r="I34" s="359"/>
      <c r="J34" s="360"/>
      <c r="K34" s="362"/>
      <c r="L34" s="27" t="s">
        <v>156</v>
      </c>
      <c r="M34" s="27"/>
      <c r="N34" s="27"/>
      <c r="O34" s="27"/>
      <c r="P34" s="27"/>
      <c r="Q34" s="27"/>
      <c r="R34" s="27"/>
      <c r="S34" s="158"/>
      <c r="T34" s="158"/>
      <c r="U34" s="24">
        <v>72</v>
      </c>
      <c r="V34" s="150">
        <v>0</v>
      </c>
      <c r="W34" s="28">
        <v>0</v>
      </c>
      <c r="X34" s="25">
        <v>72</v>
      </c>
      <c r="Y34" s="358">
        <v>60</v>
      </c>
      <c r="Z34" s="103">
        <v>12</v>
      </c>
      <c r="AA34" s="103"/>
      <c r="AB34" s="103"/>
      <c r="AC34" s="358"/>
      <c r="AD34" s="129"/>
      <c r="AE34" s="261">
        <v>36</v>
      </c>
      <c r="AF34" s="137"/>
      <c r="AG34" s="29">
        <v>30</v>
      </c>
      <c r="AH34" s="29">
        <v>6</v>
      </c>
      <c r="AI34" s="29"/>
      <c r="AJ34" s="261">
        <v>36</v>
      </c>
      <c r="AK34" s="137"/>
      <c r="AL34" s="29">
        <v>30</v>
      </c>
      <c r="AM34" s="29">
        <v>6</v>
      </c>
      <c r="AN34" s="29"/>
      <c r="AO34" s="261"/>
      <c r="AP34" s="252"/>
      <c r="AQ34" s="238"/>
      <c r="AR34" s="29"/>
      <c r="AS34" s="29"/>
      <c r="AT34" s="261"/>
      <c r="AU34" s="252"/>
      <c r="AV34" s="238"/>
      <c r="AW34" s="238"/>
      <c r="AX34" s="238"/>
      <c r="AY34" s="261"/>
      <c r="AZ34" s="252"/>
      <c r="BA34" s="238"/>
      <c r="BB34" s="238"/>
      <c r="BC34" s="238"/>
      <c r="BD34" s="261"/>
      <c r="BE34" s="252"/>
      <c r="BF34" s="29"/>
      <c r="BG34" s="29"/>
      <c r="BH34" s="29"/>
      <c r="BI34" s="102"/>
      <c r="BJ34" s="137"/>
      <c r="BK34" s="29"/>
      <c r="BL34" s="29"/>
      <c r="BM34" s="29"/>
      <c r="BN34" s="102"/>
      <c r="BO34" s="137"/>
      <c r="BP34" s="29"/>
      <c r="BQ34" s="29"/>
      <c r="BR34" s="29"/>
      <c r="BS34" s="261"/>
      <c r="BT34" s="252"/>
      <c r="BU34" s="238"/>
      <c r="BV34" s="238"/>
      <c r="BW34" s="238"/>
      <c r="BX34" s="261"/>
      <c r="BY34" s="252"/>
      <c r="BZ34" s="29"/>
      <c r="CA34" s="29"/>
      <c r="CB34" s="29"/>
    </row>
    <row r="35" spans="1:80" ht="20.25" customHeight="1" x14ac:dyDescent="0.2">
      <c r="A35" s="21" t="s">
        <v>264</v>
      </c>
      <c r="B35" s="433" t="s">
        <v>124</v>
      </c>
      <c r="C35" s="399"/>
      <c r="D35" s="399"/>
      <c r="E35" s="399"/>
      <c r="F35" s="399"/>
      <c r="G35" s="399"/>
      <c r="H35" s="399"/>
      <c r="I35" s="399"/>
      <c r="J35" s="400"/>
      <c r="K35" s="32"/>
      <c r="L35" s="33"/>
      <c r="M35" s="33"/>
      <c r="N35" s="33"/>
      <c r="O35" s="33"/>
      <c r="P35" s="33"/>
      <c r="Q35" s="33"/>
      <c r="R35" s="33"/>
      <c r="S35" s="157"/>
      <c r="T35" s="157"/>
      <c r="U35" s="24"/>
      <c r="V35" s="150"/>
      <c r="W35" s="28"/>
      <c r="X35" s="25"/>
      <c r="Y35" s="100"/>
      <c r="Z35" s="34"/>
      <c r="AA35" s="34"/>
      <c r="AB35" s="34"/>
      <c r="AC35" s="100"/>
      <c r="AD35" s="129"/>
      <c r="AE35" s="261"/>
      <c r="AF35" s="137"/>
      <c r="AG35" s="29"/>
      <c r="AH35" s="29"/>
      <c r="AI35" s="29"/>
      <c r="AJ35" s="261"/>
      <c r="AK35" s="137"/>
      <c r="AL35" s="29"/>
      <c r="AM35" s="29"/>
      <c r="AN35" s="29"/>
      <c r="AO35" s="261"/>
      <c r="AP35" s="252"/>
      <c r="AQ35" s="238"/>
      <c r="AR35" s="29"/>
      <c r="AS35" s="29"/>
      <c r="AT35" s="261"/>
      <c r="AU35" s="252"/>
      <c r="AV35" s="238"/>
      <c r="AW35" s="238"/>
      <c r="AX35" s="238"/>
      <c r="AY35" s="261"/>
      <c r="AZ35" s="252"/>
      <c r="BA35" s="238"/>
      <c r="BB35" s="238"/>
      <c r="BC35" s="238"/>
      <c r="BD35" s="261"/>
      <c r="BE35" s="252"/>
      <c r="BF35" s="29"/>
      <c r="BG35" s="29"/>
      <c r="BH35" s="29"/>
      <c r="BI35" s="102"/>
      <c r="BJ35" s="137"/>
      <c r="BK35" s="29"/>
      <c r="BL35" s="29"/>
      <c r="BM35" s="29"/>
      <c r="BN35" s="102"/>
      <c r="BO35" s="137"/>
      <c r="BP35" s="29"/>
      <c r="BQ35" s="29"/>
      <c r="BR35" s="29"/>
      <c r="BS35" s="261"/>
      <c r="BT35" s="252"/>
      <c r="BU35" s="238"/>
      <c r="BV35" s="238"/>
      <c r="BW35" s="238"/>
      <c r="BX35" s="261"/>
      <c r="BY35" s="252"/>
      <c r="BZ35" s="29"/>
      <c r="CA35" s="29"/>
      <c r="CB35" s="29"/>
    </row>
    <row r="36" spans="1:80" ht="10.5" customHeight="1" x14ac:dyDescent="0.2">
      <c r="A36" s="26" t="s">
        <v>259</v>
      </c>
      <c r="B36" s="404" t="s">
        <v>179</v>
      </c>
      <c r="C36" s="404"/>
      <c r="D36" s="404"/>
      <c r="E36" s="404"/>
      <c r="F36" s="404"/>
      <c r="G36" s="404"/>
      <c r="H36" s="404"/>
      <c r="I36" s="404"/>
      <c r="J36" s="404"/>
      <c r="K36" s="31"/>
      <c r="L36" s="27" t="s">
        <v>156</v>
      </c>
      <c r="M36" s="27"/>
      <c r="N36" s="27"/>
      <c r="O36" s="27"/>
      <c r="P36" s="27"/>
      <c r="Q36" s="27"/>
      <c r="R36" s="27"/>
      <c r="S36" s="158"/>
      <c r="T36" s="158">
        <v>108</v>
      </c>
      <c r="U36" s="24">
        <v>36</v>
      </c>
      <c r="V36" s="150">
        <v>0</v>
      </c>
      <c r="W36" s="28">
        <f>AI36+AN36+AS36+AX36+BC36+BH36+BM36+BR36</f>
        <v>0</v>
      </c>
      <c r="X36" s="25">
        <v>36</v>
      </c>
      <c r="Y36" s="100">
        <v>17</v>
      </c>
      <c r="Z36" s="100">
        <v>19</v>
      </c>
      <c r="AA36" s="100"/>
      <c r="AB36" s="100">
        <v>0</v>
      </c>
      <c r="AC36" s="100">
        <f>AH36+AM36+AR36+AW36+BB36+BG36+BL36+BQ36</f>
        <v>19</v>
      </c>
      <c r="AD36" s="129"/>
      <c r="AE36" s="261"/>
      <c r="AF36" s="137"/>
      <c r="AG36" s="29"/>
      <c r="AH36" s="29"/>
      <c r="AI36" s="29"/>
      <c r="AJ36" s="261">
        <v>36</v>
      </c>
      <c r="AK36" s="137"/>
      <c r="AL36" s="29">
        <v>17</v>
      </c>
      <c r="AM36" s="29">
        <v>19</v>
      </c>
      <c r="AN36" s="29"/>
      <c r="AO36" s="261">
        <f t="shared" si="7"/>
        <v>0</v>
      </c>
      <c r="AP36" s="252"/>
      <c r="AQ36" s="238"/>
      <c r="AR36" s="29"/>
      <c r="AS36" s="29"/>
      <c r="AT36" s="261">
        <f t="shared" si="8"/>
        <v>0</v>
      </c>
      <c r="AU36" s="252"/>
      <c r="AV36" s="238"/>
      <c r="AW36" s="238"/>
      <c r="AX36" s="238"/>
      <c r="AY36" s="261">
        <f t="shared" si="9"/>
        <v>0</v>
      </c>
      <c r="AZ36" s="252"/>
      <c r="BA36" s="238"/>
      <c r="BB36" s="238"/>
      <c r="BC36" s="238"/>
      <c r="BD36" s="261">
        <f>BF36+BG36+BH36</f>
        <v>0</v>
      </c>
      <c r="BE36" s="252"/>
      <c r="BF36" s="29"/>
      <c r="BG36" s="29"/>
      <c r="BH36" s="29"/>
      <c r="BI36" s="102">
        <f t="shared" ref="BI36:BI39" si="14">BK36+BL36+BM36</f>
        <v>0</v>
      </c>
      <c r="BJ36" s="137"/>
      <c r="BK36" s="29"/>
      <c r="BL36" s="29"/>
      <c r="BM36" s="29"/>
      <c r="BN36" s="102">
        <f t="shared" ref="BN36:BN39" si="15">BP36+BQ36+BR36</f>
        <v>0</v>
      </c>
      <c r="BO36" s="137"/>
      <c r="BP36" s="29"/>
      <c r="BQ36" s="29"/>
      <c r="BR36" s="29"/>
      <c r="BS36" s="261">
        <f t="shared" ref="BS36" si="16">BU36+BV36+BW36</f>
        <v>0</v>
      </c>
      <c r="BT36" s="252"/>
      <c r="BU36" s="238"/>
      <c r="BV36" s="238"/>
      <c r="BW36" s="238"/>
      <c r="BX36" s="261">
        <f>BZ36+CA36+CB36</f>
        <v>0</v>
      </c>
      <c r="BY36" s="252"/>
      <c r="BZ36" s="29"/>
      <c r="CA36" s="29"/>
      <c r="CB36" s="29"/>
    </row>
    <row r="37" spans="1:80" ht="10.5" customHeight="1" x14ac:dyDescent="0.2">
      <c r="A37" s="26" t="s">
        <v>260</v>
      </c>
      <c r="B37" s="387" t="s">
        <v>153</v>
      </c>
      <c r="C37" s="388"/>
      <c r="D37" s="388"/>
      <c r="E37" s="388"/>
      <c r="F37" s="388"/>
      <c r="G37" s="388"/>
      <c r="H37" s="388"/>
      <c r="I37" s="388"/>
      <c r="J37" s="389"/>
      <c r="K37" s="31"/>
      <c r="L37" s="27" t="s">
        <v>156</v>
      </c>
      <c r="M37" s="27"/>
      <c r="N37" s="27"/>
      <c r="O37" s="27"/>
      <c r="P37" s="27"/>
      <c r="Q37" s="27"/>
      <c r="R37" s="27"/>
      <c r="S37" s="158"/>
      <c r="T37" s="158"/>
      <c r="U37" s="24">
        <v>108</v>
      </c>
      <c r="V37" s="150">
        <v>0</v>
      </c>
      <c r="W37" s="28">
        <v>0</v>
      </c>
      <c r="X37" s="25">
        <v>108</v>
      </c>
      <c r="Y37" s="100">
        <v>50</v>
      </c>
      <c r="Z37" s="100">
        <v>58</v>
      </c>
      <c r="AA37" s="100"/>
      <c r="AB37" s="100">
        <v>0</v>
      </c>
      <c r="AC37" s="100">
        <v>0</v>
      </c>
      <c r="AD37" s="129"/>
      <c r="AE37" s="261">
        <v>50</v>
      </c>
      <c r="AF37" s="137"/>
      <c r="AG37" s="29">
        <v>25</v>
      </c>
      <c r="AH37" s="29">
        <v>25</v>
      </c>
      <c r="AI37" s="29"/>
      <c r="AJ37" s="261">
        <v>58</v>
      </c>
      <c r="AK37" s="137"/>
      <c r="AL37" s="29">
        <v>25</v>
      </c>
      <c r="AM37" s="29">
        <v>33</v>
      </c>
      <c r="AN37" s="29"/>
      <c r="AO37" s="261">
        <v>0</v>
      </c>
      <c r="AP37" s="252"/>
      <c r="AQ37" s="238"/>
      <c r="AR37" s="29"/>
      <c r="AS37" s="29"/>
      <c r="AT37" s="261">
        <v>0</v>
      </c>
      <c r="AU37" s="252"/>
      <c r="AV37" s="238"/>
      <c r="AW37" s="238"/>
      <c r="AX37" s="238"/>
      <c r="AY37" s="261">
        <v>0</v>
      </c>
      <c r="AZ37" s="252"/>
      <c r="BA37" s="238"/>
      <c r="BB37" s="238"/>
      <c r="BC37" s="238"/>
      <c r="BD37" s="261">
        <v>0</v>
      </c>
      <c r="BE37" s="252"/>
      <c r="BF37" s="29"/>
      <c r="BG37" s="29"/>
      <c r="BH37" s="29"/>
      <c r="BI37" s="102"/>
      <c r="BJ37" s="137"/>
      <c r="BK37" s="29"/>
      <c r="BL37" s="29"/>
      <c r="BM37" s="29"/>
      <c r="BN37" s="102"/>
      <c r="BO37" s="137"/>
      <c r="BP37" s="29"/>
      <c r="BQ37" s="29"/>
      <c r="BR37" s="29"/>
      <c r="BS37" s="261">
        <v>0</v>
      </c>
      <c r="BT37" s="252"/>
      <c r="BU37" s="238"/>
      <c r="BV37" s="238"/>
      <c r="BW37" s="238"/>
      <c r="BX37" s="261">
        <v>0</v>
      </c>
      <c r="BY37" s="252"/>
      <c r="BZ37" s="29"/>
      <c r="CA37" s="29"/>
      <c r="CB37" s="29"/>
    </row>
    <row r="38" spans="1:80" ht="10.5" customHeight="1" x14ac:dyDescent="0.2">
      <c r="A38" s="26" t="s">
        <v>261</v>
      </c>
      <c r="B38" s="434" t="s">
        <v>178</v>
      </c>
      <c r="C38" s="435"/>
      <c r="D38" s="435"/>
      <c r="E38" s="435"/>
      <c r="F38" s="435"/>
      <c r="G38" s="435"/>
      <c r="H38" s="435"/>
      <c r="I38" s="435"/>
      <c r="J38" s="436"/>
      <c r="K38" s="31"/>
      <c r="L38" s="580" t="s">
        <v>156</v>
      </c>
      <c r="M38" s="388"/>
      <c r="N38" s="388"/>
      <c r="O38" s="388"/>
      <c r="P38" s="388"/>
      <c r="Q38" s="388"/>
      <c r="R38" s="581"/>
      <c r="S38" s="158"/>
      <c r="T38" s="158"/>
      <c r="U38" s="24">
        <v>108</v>
      </c>
      <c r="V38" s="150">
        <v>0</v>
      </c>
      <c r="W38" s="28">
        <v>0</v>
      </c>
      <c r="X38" s="25">
        <v>108</v>
      </c>
      <c r="Y38" s="100">
        <v>68</v>
      </c>
      <c r="Z38" s="100">
        <v>40</v>
      </c>
      <c r="AA38" s="100"/>
      <c r="AB38" s="100">
        <v>0</v>
      </c>
      <c r="AC38" s="100">
        <v>0</v>
      </c>
      <c r="AD38" s="129"/>
      <c r="AE38" s="261">
        <v>50</v>
      </c>
      <c r="AF38" s="137"/>
      <c r="AG38" s="29">
        <v>30</v>
      </c>
      <c r="AH38" s="29">
        <v>20</v>
      </c>
      <c r="AI38" s="29"/>
      <c r="AJ38" s="261">
        <v>58</v>
      </c>
      <c r="AK38" s="137">
        <v>0</v>
      </c>
      <c r="AL38" s="29">
        <v>38</v>
      </c>
      <c r="AM38" s="29">
        <v>20</v>
      </c>
      <c r="AN38" s="29"/>
      <c r="AO38" s="261">
        <v>0</v>
      </c>
      <c r="AP38" s="252"/>
      <c r="AQ38" s="238"/>
      <c r="AR38" s="29"/>
      <c r="AS38" s="29"/>
      <c r="AT38" s="261">
        <v>0</v>
      </c>
      <c r="AU38" s="252"/>
      <c r="AV38" s="238"/>
      <c r="AW38" s="238"/>
      <c r="AX38" s="238"/>
      <c r="AY38" s="261">
        <v>0</v>
      </c>
      <c r="AZ38" s="252"/>
      <c r="BA38" s="238"/>
      <c r="BB38" s="238"/>
      <c r="BC38" s="238"/>
      <c r="BD38" s="261">
        <v>0</v>
      </c>
      <c r="BE38" s="252"/>
      <c r="BF38" s="29"/>
      <c r="BG38" s="29"/>
      <c r="BH38" s="29"/>
      <c r="BI38" s="102"/>
      <c r="BJ38" s="137"/>
      <c r="BK38" s="29"/>
      <c r="BL38" s="29"/>
      <c r="BM38" s="29"/>
      <c r="BN38" s="102"/>
      <c r="BO38" s="137"/>
      <c r="BP38" s="29"/>
      <c r="BQ38" s="29"/>
      <c r="BR38" s="29"/>
      <c r="BS38" s="261">
        <v>0</v>
      </c>
      <c r="BT38" s="252"/>
      <c r="BU38" s="238"/>
      <c r="BV38" s="238"/>
      <c r="BW38" s="238"/>
      <c r="BX38" s="261">
        <v>0</v>
      </c>
      <c r="BY38" s="252"/>
      <c r="BZ38" s="29"/>
      <c r="CA38" s="29"/>
      <c r="CB38" s="29"/>
    </row>
    <row r="39" spans="1:80" ht="10.5" customHeight="1" x14ac:dyDescent="0.2">
      <c r="A39" s="26" t="s">
        <v>262</v>
      </c>
      <c r="B39" s="387" t="s">
        <v>181</v>
      </c>
      <c r="C39" s="388"/>
      <c r="D39" s="388"/>
      <c r="E39" s="388"/>
      <c r="F39" s="388"/>
      <c r="G39" s="388"/>
      <c r="H39" s="388"/>
      <c r="I39" s="388"/>
      <c r="J39" s="389"/>
      <c r="K39" s="27"/>
      <c r="L39" s="582" t="s">
        <v>169</v>
      </c>
      <c r="M39" s="583"/>
      <c r="N39" s="583"/>
      <c r="O39" s="583"/>
      <c r="P39" s="583"/>
      <c r="Q39" s="583"/>
      <c r="R39" s="584"/>
      <c r="S39" s="161"/>
      <c r="T39" s="161">
        <v>36</v>
      </c>
      <c r="U39" s="24">
        <v>132</v>
      </c>
      <c r="V39" s="150">
        <v>24</v>
      </c>
      <c r="W39" s="28">
        <f>AI39+AN39+AS39+AX39+BC39+BH39+BM39+BR39</f>
        <v>0</v>
      </c>
      <c r="X39" s="25">
        <v>108</v>
      </c>
      <c r="Y39" s="100">
        <v>68</v>
      </c>
      <c r="Z39" s="100">
        <v>40</v>
      </c>
      <c r="AA39" s="100"/>
      <c r="AB39" s="100">
        <v>0</v>
      </c>
      <c r="AC39" s="100">
        <f t="shared" ref="AC39" si="17">AH39+AM39+AR39+AW39+BB39+BG39</f>
        <v>40</v>
      </c>
      <c r="AD39" s="129"/>
      <c r="AE39" s="261">
        <v>50</v>
      </c>
      <c r="AF39" s="137"/>
      <c r="AG39" s="29">
        <v>30</v>
      </c>
      <c r="AH39" s="29">
        <v>20</v>
      </c>
      <c r="AI39" s="29"/>
      <c r="AJ39" s="261">
        <v>58</v>
      </c>
      <c r="AK39" s="137">
        <v>0</v>
      </c>
      <c r="AL39" s="29">
        <v>30</v>
      </c>
      <c r="AM39" s="29">
        <v>20</v>
      </c>
      <c r="AN39" s="29"/>
      <c r="AO39" s="261">
        <f t="shared" si="7"/>
        <v>0</v>
      </c>
      <c r="AP39" s="137"/>
      <c r="AQ39" s="29"/>
      <c r="AR39" s="29"/>
      <c r="AS39" s="29"/>
      <c r="AT39" s="261">
        <f t="shared" si="8"/>
        <v>0</v>
      </c>
      <c r="AU39" s="252"/>
      <c r="AV39" s="238"/>
      <c r="AW39" s="238"/>
      <c r="AX39" s="238"/>
      <c r="AY39" s="261">
        <f t="shared" si="9"/>
        <v>0</v>
      </c>
      <c r="AZ39" s="252"/>
      <c r="BA39" s="238"/>
      <c r="BB39" s="238"/>
      <c r="BC39" s="238"/>
      <c r="BD39" s="261">
        <f>BF39+BG39+BH39</f>
        <v>0</v>
      </c>
      <c r="BE39" s="252"/>
      <c r="BF39" s="29"/>
      <c r="BG39" s="29"/>
      <c r="BH39" s="29"/>
      <c r="BI39" s="102">
        <f t="shared" si="14"/>
        <v>0</v>
      </c>
      <c r="BJ39" s="137"/>
      <c r="BK39" s="29"/>
      <c r="BL39" s="29"/>
      <c r="BM39" s="29"/>
      <c r="BN39" s="102">
        <f t="shared" si="15"/>
        <v>0</v>
      </c>
      <c r="BO39" s="137"/>
      <c r="BP39" s="29"/>
      <c r="BQ39" s="29"/>
      <c r="BR39" s="29"/>
      <c r="BS39" s="261">
        <f t="shared" ref="BS39" si="18">BU39+BV39+BW39</f>
        <v>0</v>
      </c>
      <c r="BT39" s="252"/>
      <c r="BU39" s="238"/>
      <c r="BV39" s="238"/>
      <c r="BW39" s="238"/>
      <c r="BX39" s="261">
        <f>BZ39+CA39+CB39</f>
        <v>0</v>
      </c>
      <c r="BY39" s="252"/>
      <c r="BZ39" s="29"/>
      <c r="CA39" s="29"/>
      <c r="CB39" s="29"/>
    </row>
    <row r="40" spans="1:80" ht="20.25" customHeight="1" x14ac:dyDescent="0.2">
      <c r="A40" s="21" t="s">
        <v>265</v>
      </c>
      <c r="B40" s="433" t="s">
        <v>210</v>
      </c>
      <c r="C40" s="399"/>
      <c r="D40" s="399"/>
      <c r="E40" s="399"/>
      <c r="F40" s="399"/>
      <c r="G40" s="399"/>
      <c r="H40" s="399"/>
      <c r="I40" s="399"/>
      <c r="J40" s="400"/>
      <c r="K40" s="27"/>
      <c r="L40" s="27"/>
      <c r="M40" s="27"/>
      <c r="N40" s="27"/>
      <c r="O40" s="27"/>
      <c r="P40" s="27"/>
      <c r="Q40" s="27"/>
      <c r="R40" s="27"/>
      <c r="S40" s="161"/>
      <c r="T40" s="161"/>
      <c r="U40" s="38"/>
      <c r="V40" s="151"/>
      <c r="W40" s="39"/>
      <c r="X40" s="25"/>
      <c r="Y40" s="100"/>
      <c r="Z40" s="100"/>
      <c r="AA40" s="100"/>
      <c r="AB40" s="100"/>
      <c r="AC40" s="100"/>
      <c r="AD40" s="129"/>
      <c r="AE40" s="261"/>
      <c r="AF40" s="137"/>
      <c r="AG40" s="29"/>
      <c r="AH40" s="29"/>
      <c r="AI40" s="29"/>
      <c r="AJ40" s="261"/>
      <c r="AK40" s="137"/>
      <c r="AL40" s="29"/>
      <c r="AM40" s="29"/>
      <c r="AN40" s="29"/>
      <c r="AO40" s="261"/>
      <c r="AP40" s="137"/>
      <c r="AQ40" s="29"/>
      <c r="AR40" s="29"/>
      <c r="AS40" s="29"/>
      <c r="AT40" s="261"/>
      <c r="AU40" s="252"/>
      <c r="AV40" s="238"/>
      <c r="AW40" s="238"/>
      <c r="AX40" s="238"/>
      <c r="AY40" s="261"/>
      <c r="AZ40" s="252"/>
      <c r="BA40" s="238"/>
      <c r="BB40" s="238"/>
      <c r="BC40" s="238"/>
      <c r="BD40" s="261"/>
      <c r="BE40" s="252"/>
      <c r="BF40" s="29"/>
      <c r="BG40" s="29"/>
      <c r="BH40" s="29"/>
      <c r="BI40" s="102"/>
      <c r="BJ40" s="137"/>
      <c r="BK40" s="29"/>
      <c r="BL40" s="29"/>
      <c r="BM40" s="29"/>
      <c r="BN40" s="102"/>
      <c r="BO40" s="137"/>
      <c r="BP40" s="29"/>
      <c r="BQ40" s="29"/>
      <c r="BR40" s="29"/>
      <c r="BS40" s="261"/>
      <c r="BT40" s="252"/>
      <c r="BU40" s="238"/>
      <c r="BV40" s="238"/>
      <c r="BW40" s="238"/>
      <c r="BX40" s="261"/>
      <c r="BY40" s="252"/>
      <c r="BZ40" s="29"/>
      <c r="CA40" s="29"/>
      <c r="CB40" s="29"/>
    </row>
    <row r="41" spans="1:80" ht="12" customHeight="1" x14ac:dyDescent="0.2">
      <c r="A41" s="337"/>
      <c r="B41" s="396" t="s">
        <v>214</v>
      </c>
      <c r="C41" s="399"/>
      <c r="D41" s="399"/>
      <c r="E41" s="399"/>
      <c r="F41" s="399"/>
      <c r="G41" s="399"/>
      <c r="H41" s="399"/>
      <c r="I41" s="399"/>
      <c r="J41" s="399"/>
      <c r="K41" s="399"/>
      <c r="L41" s="399"/>
      <c r="M41" s="399"/>
      <c r="N41" s="399"/>
      <c r="O41" s="399"/>
      <c r="P41" s="399"/>
      <c r="Q41" s="399"/>
      <c r="R41" s="399"/>
      <c r="S41" s="399"/>
      <c r="T41" s="399"/>
      <c r="U41" s="399"/>
      <c r="V41" s="399"/>
      <c r="W41" s="399"/>
      <c r="X41" s="399"/>
      <c r="Y41" s="399"/>
      <c r="Z41" s="399"/>
      <c r="AA41" s="399"/>
      <c r="AB41" s="399"/>
      <c r="AC41" s="400"/>
      <c r="AD41" s="338"/>
      <c r="AE41" s="339"/>
      <c r="AF41" s="137"/>
      <c r="AG41" s="29"/>
      <c r="AH41" s="179"/>
      <c r="AI41" s="29"/>
      <c r="AJ41" s="340"/>
      <c r="AK41" s="137"/>
      <c r="AL41" s="29"/>
      <c r="AM41" s="29"/>
      <c r="AN41" s="29"/>
      <c r="AO41" s="339"/>
      <c r="AP41" s="137"/>
      <c r="AQ41" s="29"/>
      <c r="AR41" s="29"/>
      <c r="AS41" s="29"/>
      <c r="AT41" s="339"/>
      <c r="AU41" s="252"/>
      <c r="AV41" s="238"/>
      <c r="AW41" s="238"/>
      <c r="AX41" s="238"/>
      <c r="AY41" s="339"/>
      <c r="AZ41" s="252"/>
      <c r="BA41" s="238"/>
      <c r="BB41" s="238"/>
      <c r="BC41" s="238"/>
      <c r="BD41" s="339"/>
      <c r="BE41" s="252"/>
      <c r="BF41" s="29"/>
      <c r="BG41" s="29"/>
      <c r="BH41" s="29"/>
      <c r="BI41" s="88"/>
      <c r="BJ41" s="137"/>
      <c r="BK41" s="29"/>
      <c r="BL41" s="29"/>
      <c r="BM41" s="29"/>
      <c r="BN41" s="88"/>
      <c r="BO41" s="137"/>
      <c r="BP41" s="29"/>
      <c r="BQ41" s="29"/>
      <c r="BR41" s="29"/>
      <c r="BS41" s="339"/>
      <c r="BT41" s="252"/>
      <c r="BU41" s="238"/>
      <c r="BV41" s="238"/>
      <c r="BW41" s="238"/>
      <c r="BX41" s="339"/>
      <c r="BY41" s="252"/>
      <c r="BZ41" s="29"/>
      <c r="CA41" s="29"/>
      <c r="CB41" s="29"/>
    </row>
    <row r="42" spans="1:80" ht="11.25" customHeight="1" x14ac:dyDescent="0.2">
      <c r="A42" s="337" t="s">
        <v>211</v>
      </c>
      <c r="B42" s="396" t="s">
        <v>177</v>
      </c>
      <c r="C42" s="397"/>
      <c r="D42" s="397"/>
      <c r="E42" s="397"/>
      <c r="F42" s="397"/>
      <c r="G42" s="397"/>
      <c r="H42" s="397"/>
      <c r="I42" s="397"/>
      <c r="J42" s="398"/>
      <c r="K42" s="35"/>
      <c r="L42" s="36" t="s">
        <v>156</v>
      </c>
      <c r="M42" s="36"/>
      <c r="N42" s="36"/>
      <c r="O42" s="36"/>
      <c r="P42" s="37"/>
      <c r="Q42" s="37"/>
      <c r="R42" s="319"/>
      <c r="S42" s="161"/>
      <c r="T42" s="161"/>
      <c r="U42" s="38">
        <v>72</v>
      </c>
      <c r="V42" s="151">
        <v>0</v>
      </c>
      <c r="W42" s="39">
        <v>0</v>
      </c>
      <c r="X42" s="70">
        <v>72</v>
      </c>
      <c r="Y42" s="104">
        <v>52</v>
      </c>
      <c r="Z42" s="104">
        <v>20</v>
      </c>
      <c r="AA42" s="104"/>
      <c r="AB42" s="104"/>
      <c r="AC42" s="104"/>
      <c r="AD42" s="338"/>
      <c r="AE42" s="339">
        <v>36</v>
      </c>
      <c r="AF42" s="137"/>
      <c r="AG42" s="29">
        <v>26</v>
      </c>
      <c r="AH42" s="179">
        <v>10</v>
      </c>
      <c r="AI42" s="29"/>
      <c r="AJ42" s="340">
        <v>36</v>
      </c>
      <c r="AK42" s="137"/>
      <c r="AL42" s="29">
        <v>26</v>
      </c>
      <c r="AM42" s="29">
        <v>10</v>
      </c>
      <c r="AN42" s="29"/>
      <c r="AO42" s="339"/>
      <c r="AP42" s="137"/>
      <c r="AQ42" s="29"/>
      <c r="AR42" s="29"/>
      <c r="AS42" s="29"/>
      <c r="AT42" s="339"/>
      <c r="AU42" s="252"/>
      <c r="AV42" s="238"/>
      <c r="AW42" s="238"/>
      <c r="AX42" s="238"/>
      <c r="AY42" s="339"/>
      <c r="AZ42" s="252"/>
      <c r="BA42" s="238"/>
      <c r="BB42" s="238"/>
      <c r="BC42" s="238"/>
      <c r="BD42" s="339"/>
      <c r="BE42" s="252"/>
      <c r="BF42" s="29"/>
      <c r="BG42" s="29"/>
      <c r="BH42" s="29"/>
      <c r="BI42" s="88"/>
      <c r="BJ42" s="137"/>
      <c r="BK42" s="29"/>
      <c r="BL42" s="29"/>
      <c r="BM42" s="29"/>
      <c r="BN42" s="88"/>
      <c r="BO42" s="137"/>
      <c r="BP42" s="29"/>
      <c r="BQ42" s="29"/>
      <c r="BR42" s="29"/>
      <c r="BS42" s="339"/>
      <c r="BT42" s="252"/>
      <c r="BU42" s="238"/>
      <c r="BV42" s="238"/>
      <c r="BW42" s="238"/>
      <c r="BX42" s="339"/>
      <c r="BY42" s="252"/>
      <c r="BZ42" s="29"/>
      <c r="CA42" s="29"/>
      <c r="CB42" s="29"/>
    </row>
    <row r="43" spans="1:80" ht="12" customHeight="1" thickBot="1" x14ac:dyDescent="0.25">
      <c r="A43" s="26" t="s">
        <v>212</v>
      </c>
      <c r="B43" s="396" t="s">
        <v>213</v>
      </c>
      <c r="C43" s="399"/>
      <c r="D43" s="399"/>
      <c r="E43" s="399"/>
      <c r="F43" s="399"/>
      <c r="G43" s="399"/>
      <c r="H43" s="399"/>
      <c r="I43" s="399"/>
      <c r="J43" s="400"/>
      <c r="K43" s="31"/>
      <c r="L43" s="27" t="s">
        <v>156</v>
      </c>
      <c r="M43" s="27"/>
      <c r="N43" s="27"/>
      <c r="O43" s="27"/>
      <c r="P43" s="30"/>
      <c r="Q43" s="30"/>
      <c r="R43" s="88"/>
      <c r="S43" s="161"/>
      <c r="T43" s="161"/>
      <c r="U43" s="24">
        <v>36</v>
      </c>
      <c r="V43" s="237">
        <v>0</v>
      </c>
      <c r="W43" s="28">
        <v>0</v>
      </c>
      <c r="X43" s="25">
        <v>36</v>
      </c>
      <c r="Y43" s="100">
        <v>16</v>
      </c>
      <c r="Z43" s="100">
        <v>20</v>
      </c>
      <c r="AA43" s="100"/>
      <c r="AB43" s="100"/>
      <c r="AC43" s="29"/>
      <c r="AD43" s="338"/>
      <c r="AE43" s="339"/>
      <c r="AF43" s="137"/>
      <c r="AG43" s="29"/>
      <c r="AH43" s="179"/>
      <c r="AI43" s="29"/>
      <c r="AJ43" s="340">
        <v>36</v>
      </c>
      <c r="AK43" s="137"/>
      <c r="AL43" s="29">
        <v>36</v>
      </c>
      <c r="AM43" s="29"/>
      <c r="AN43" s="29"/>
      <c r="AO43" s="339"/>
      <c r="AP43" s="137"/>
      <c r="AQ43" s="29"/>
      <c r="AR43" s="29"/>
      <c r="AS43" s="29"/>
      <c r="AT43" s="339"/>
      <c r="AU43" s="252"/>
      <c r="AV43" s="238"/>
      <c r="AW43" s="238"/>
      <c r="AX43" s="238"/>
      <c r="AY43" s="339"/>
      <c r="AZ43" s="252"/>
      <c r="BA43" s="238"/>
      <c r="BB43" s="238"/>
      <c r="BC43" s="238"/>
      <c r="BD43" s="339"/>
      <c r="BE43" s="252"/>
      <c r="BF43" s="29"/>
      <c r="BG43" s="29"/>
      <c r="BH43" s="29"/>
      <c r="BI43" s="88"/>
      <c r="BJ43" s="137"/>
      <c r="BK43" s="29"/>
      <c r="BL43" s="29"/>
      <c r="BM43" s="29"/>
      <c r="BN43" s="88"/>
      <c r="BO43" s="137"/>
      <c r="BP43" s="29"/>
      <c r="BQ43" s="29"/>
      <c r="BR43" s="29"/>
      <c r="BS43" s="339"/>
      <c r="BT43" s="252"/>
      <c r="BU43" s="238"/>
      <c r="BV43" s="238"/>
      <c r="BW43" s="238"/>
      <c r="BX43" s="339"/>
      <c r="BY43" s="252"/>
      <c r="BZ43" s="29"/>
      <c r="CA43" s="29"/>
      <c r="CB43" s="29"/>
    </row>
    <row r="44" spans="1:80" s="46" customFormat="1" ht="12" customHeight="1" x14ac:dyDescent="0.2">
      <c r="A44" s="47"/>
      <c r="B44" s="508" t="s">
        <v>126</v>
      </c>
      <c r="C44" s="509"/>
      <c r="D44" s="509"/>
      <c r="E44" s="509"/>
      <c r="F44" s="509"/>
      <c r="G44" s="509"/>
      <c r="H44" s="509"/>
      <c r="I44" s="509"/>
      <c r="J44" s="510"/>
      <c r="K44" s="502"/>
      <c r="L44" s="503"/>
      <c r="M44" s="503"/>
      <c r="N44" s="503"/>
      <c r="O44" s="503"/>
      <c r="P44" s="503"/>
      <c r="Q44" s="503"/>
      <c r="R44" s="504"/>
      <c r="S44" s="162"/>
      <c r="T44" s="212"/>
      <c r="U44" s="48">
        <v>4464</v>
      </c>
      <c r="V44" s="48">
        <v>294</v>
      </c>
      <c r="W44" s="48">
        <v>0</v>
      </c>
      <c r="X44" s="48">
        <v>2910</v>
      </c>
      <c r="Y44" s="48">
        <v>1416</v>
      </c>
      <c r="Z44" s="48">
        <v>1446</v>
      </c>
      <c r="AA44" s="48">
        <f>AA45+AA53+AA58+AA71+AA121</f>
        <v>48</v>
      </c>
      <c r="AB44" s="48">
        <v>0</v>
      </c>
      <c r="AC44" s="48">
        <v>1260</v>
      </c>
      <c r="AD44" s="48" t="e">
        <f t="shared" ref="AD44:AN44" si="19">AD45+AD53+AD58+AD71+AD121</f>
        <v>#VALUE!</v>
      </c>
      <c r="AE44" s="265">
        <f t="shared" si="19"/>
        <v>0</v>
      </c>
      <c r="AF44" s="48">
        <f t="shared" si="19"/>
        <v>0</v>
      </c>
      <c r="AG44" s="48">
        <f t="shared" si="19"/>
        <v>0</v>
      </c>
      <c r="AH44" s="48">
        <f t="shared" si="19"/>
        <v>0</v>
      </c>
      <c r="AI44" s="48">
        <f t="shared" si="19"/>
        <v>0</v>
      </c>
      <c r="AJ44" s="265">
        <f t="shared" si="19"/>
        <v>0</v>
      </c>
      <c r="AK44" s="48">
        <f t="shared" si="19"/>
        <v>0</v>
      </c>
      <c r="AL44" s="48">
        <f t="shared" si="19"/>
        <v>0</v>
      </c>
      <c r="AM44" s="48">
        <f t="shared" si="19"/>
        <v>0</v>
      </c>
      <c r="AN44" s="48">
        <f t="shared" si="19"/>
        <v>0</v>
      </c>
      <c r="AO44" s="265">
        <v>612</v>
      </c>
      <c r="AP44" s="48">
        <v>0</v>
      </c>
      <c r="AQ44" s="48">
        <v>612</v>
      </c>
      <c r="AR44" s="48">
        <f>AR45+AR53+AR58+AR71+AR121</f>
        <v>0</v>
      </c>
      <c r="AS44" s="48">
        <v>0</v>
      </c>
      <c r="AT44" s="265">
        <v>864</v>
      </c>
      <c r="AU44" s="48">
        <v>40</v>
      </c>
      <c r="AV44" s="48">
        <v>752</v>
      </c>
      <c r="AW44" s="48">
        <f>AW45+AW53+AW58+AW71+AW121</f>
        <v>72</v>
      </c>
      <c r="AX44" s="48">
        <v>0</v>
      </c>
      <c r="AY44" s="265">
        <v>612</v>
      </c>
      <c r="AZ44" s="48">
        <v>0</v>
      </c>
      <c r="BA44" s="48">
        <v>396</v>
      </c>
      <c r="BB44" s="48">
        <v>216</v>
      </c>
      <c r="BC44" s="48">
        <v>0</v>
      </c>
      <c r="BD44" s="265">
        <v>864</v>
      </c>
      <c r="BE44" s="48">
        <v>18</v>
      </c>
      <c r="BF44" s="48">
        <v>450</v>
      </c>
      <c r="BG44" s="48">
        <v>432</v>
      </c>
      <c r="BH44" s="48">
        <v>0</v>
      </c>
      <c r="BI44" s="48" t="e">
        <f t="shared" ref="BI44:BR44" si="20">BI58+BI71</f>
        <v>#REF!</v>
      </c>
      <c r="BJ44" s="48" t="e">
        <f t="shared" si="20"/>
        <v>#REF!</v>
      </c>
      <c r="BK44" s="48" t="e">
        <f t="shared" si="20"/>
        <v>#REF!</v>
      </c>
      <c r="BL44" s="48" t="e">
        <f t="shared" si="20"/>
        <v>#REF!</v>
      </c>
      <c r="BM44" s="48" t="e">
        <f t="shared" si="20"/>
        <v>#REF!</v>
      </c>
      <c r="BN44" s="48" t="e">
        <f t="shared" si="20"/>
        <v>#REF!</v>
      </c>
      <c r="BO44" s="48" t="e">
        <f t="shared" si="20"/>
        <v>#REF!</v>
      </c>
      <c r="BP44" s="48" t="e">
        <f t="shared" si="20"/>
        <v>#REF!</v>
      </c>
      <c r="BQ44" s="48" t="e">
        <f t="shared" si="20"/>
        <v>#REF!</v>
      </c>
      <c r="BR44" s="48" t="e">
        <f t="shared" si="20"/>
        <v>#REF!</v>
      </c>
      <c r="BS44" s="265">
        <v>612</v>
      </c>
      <c r="BT44" s="48">
        <v>10</v>
      </c>
      <c r="BU44" s="48">
        <v>386</v>
      </c>
      <c r="BV44" s="48">
        <v>216</v>
      </c>
      <c r="BW44" s="48">
        <v>0</v>
      </c>
      <c r="BX44" s="265">
        <v>864</v>
      </c>
      <c r="BY44" s="48">
        <v>226</v>
      </c>
      <c r="BZ44" s="48">
        <v>314</v>
      </c>
      <c r="CA44" s="48">
        <v>324</v>
      </c>
      <c r="CB44" s="48">
        <v>0</v>
      </c>
    </row>
    <row r="45" spans="1:80" s="232" customFormat="1" ht="12" customHeight="1" x14ac:dyDescent="0.2">
      <c r="A45" s="49" t="s">
        <v>127</v>
      </c>
      <c r="B45" s="390" t="s">
        <v>128</v>
      </c>
      <c r="C45" s="391"/>
      <c r="D45" s="391"/>
      <c r="E45" s="391"/>
      <c r="F45" s="391"/>
      <c r="G45" s="391"/>
      <c r="H45" s="391"/>
      <c r="I45" s="391"/>
      <c r="J45" s="392"/>
      <c r="K45" s="393"/>
      <c r="L45" s="394"/>
      <c r="M45" s="394"/>
      <c r="N45" s="394"/>
      <c r="O45" s="394"/>
      <c r="P45" s="394"/>
      <c r="Q45" s="394"/>
      <c r="R45" s="395"/>
      <c r="S45" s="234">
        <v>468</v>
      </c>
      <c r="T45" s="213">
        <v>468</v>
      </c>
      <c r="U45" s="235">
        <f>SUM(U47:U52)</f>
        <v>394</v>
      </c>
      <c r="V45" s="235">
        <f>SUM(V47:V52)</f>
        <v>0</v>
      </c>
      <c r="W45" s="235">
        <v>0</v>
      </c>
      <c r="X45" s="235">
        <v>468</v>
      </c>
      <c r="Y45" s="235">
        <f>SUM(Y47:Y52)</f>
        <v>118</v>
      </c>
      <c r="Z45" s="235">
        <v>350</v>
      </c>
      <c r="AA45" s="235">
        <f t="shared" ref="AA45:AN45" si="21">SUM(AA47:AA52)</f>
        <v>0</v>
      </c>
      <c r="AB45" s="235">
        <f t="shared" si="21"/>
        <v>0</v>
      </c>
      <c r="AC45" s="235">
        <f t="shared" si="21"/>
        <v>0</v>
      </c>
      <c r="AD45" s="235" t="e">
        <f t="shared" si="21"/>
        <v>#VALUE!</v>
      </c>
      <c r="AE45" s="265">
        <f t="shared" si="21"/>
        <v>0</v>
      </c>
      <c r="AF45" s="235">
        <f t="shared" si="21"/>
        <v>0</v>
      </c>
      <c r="AG45" s="235">
        <f t="shared" si="21"/>
        <v>0</v>
      </c>
      <c r="AH45" s="235">
        <f t="shared" si="21"/>
        <v>0</v>
      </c>
      <c r="AI45" s="235">
        <f t="shared" si="21"/>
        <v>0</v>
      </c>
      <c r="AJ45" s="265">
        <f t="shared" si="21"/>
        <v>0</v>
      </c>
      <c r="AK45" s="235">
        <f t="shared" si="21"/>
        <v>0</v>
      </c>
      <c r="AL45" s="235">
        <f t="shared" si="21"/>
        <v>0</v>
      </c>
      <c r="AM45" s="235">
        <f t="shared" si="21"/>
        <v>0</v>
      </c>
      <c r="AN45" s="235">
        <f t="shared" si="21"/>
        <v>0</v>
      </c>
      <c r="AO45" s="265">
        <v>116</v>
      </c>
      <c r="AP45" s="235">
        <f>SUM(AP47:AP52)</f>
        <v>0</v>
      </c>
      <c r="AQ45" s="235">
        <v>116</v>
      </c>
      <c r="AR45" s="235">
        <f>SUM(AR47:AR52)</f>
        <v>0</v>
      </c>
      <c r="AS45" s="235">
        <v>0</v>
      </c>
      <c r="AT45" s="265">
        <v>124</v>
      </c>
      <c r="AU45" s="235">
        <f>SUM(AU47:AU52)</f>
        <v>0</v>
      </c>
      <c r="AV45" s="235">
        <v>124</v>
      </c>
      <c r="AW45" s="235">
        <f>SUM(AW47:AW52)</f>
        <v>0</v>
      </c>
      <c r="AX45" s="235">
        <v>0</v>
      </c>
      <c r="AY45" s="265">
        <v>92</v>
      </c>
      <c r="AZ45" s="235" t="s">
        <v>46</v>
      </c>
      <c r="BA45" s="235">
        <v>92</v>
      </c>
      <c r="BB45" s="235">
        <f>SUM(BB47:BB52)</f>
        <v>0</v>
      </c>
      <c r="BC45" s="235">
        <v>0</v>
      </c>
      <c r="BD45" s="265">
        <v>52</v>
      </c>
      <c r="BE45" s="235">
        <f>SUM(BE47:BE52)</f>
        <v>0</v>
      </c>
      <c r="BF45" s="235">
        <v>52</v>
      </c>
      <c r="BG45" s="235">
        <f>SUM(BG47:BG52)</f>
        <v>0</v>
      </c>
      <c r="BH45" s="235">
        <v>0</v>
      </c>
      <c r="BI45" s="235">
        <f t="shared" ref="BI45:BR45" si="22">SUM(BI47:BI52)</f>
        <v>0</v>
      </c>
      <c r="BJ45" s="235">
        <f t="shared" si="22"/>
        <v>0</v>
      </c>
      <c r="BK45" s="235">
        <f t="shared" si="22"/>
        <v>0</v>
      </c>
      <c r="BL45" s="235">
        <f t="shared" si="22"/>
        <v>0</v>
      </c>
      <c r="BM45" s="235">
        <f t="shared" si="22"/>
        <v>0</v>
      </c>
      <c r="BN45" s="235">
        <f t="shared" si="22"/>
        <v>0</v>
      </c>
      <c r="BO45" s="235">
        <f t="shared" si="22"/>
        <v>0</v>
      </c>
      <c r="BP45" s="235">
        <f t="shared" si="22"/>
        <v>0</v>
      </c>
      <c r="BQ45" s="235">
        <f t="shared" si="22"/>
        <v>0</v>
      </c>
      <c r="BR45" s="235">
        <f t="shared" si="22"/>
        <v>0</v>
      </c>
      <c r="BS45" s="265">
        <v>66</v>
      </c>
      <c r="BT45" s="235">
        <v>0</v>
      </c>
      <c r="BU45" s="235">
        <v>66</v>
      </c>
      <c r="BV45" s="235">
        <f>SUM(BV47:BV52)</f>
        <v>0</v>
      </c>
      <c r="BW45" s="235">
        <v>0</v>
      </c>
      <c r="BX45" s="265">
        <v>18</v>
      </c>
      <c r="BY45" s="235">
        <f>SUM(BY47:BY52)</f>
        <v>0</v>
      </c>
      <c r="BZ45" s="235">
        <f>SUM(BZ47:BZ52)</f>
        <v>18</v>
      </c>
      <c r="CA45" s="235">
        <f>SUM(CA47:CA52)</f>
        <v>0</v>
      </c>
      <c r="CB45" s="235">
        <v>0</v>
      </c>
    </row>
    <row r="46" spans="1:80" s="46" customFormat="1" ht="10.5" customHeight="1" x14ac:dyDescent="0.2">
      <c r="A46" s="222"/>
      <c r="B46" s="477" t="s">
        <v>2</v>
      </c>
      <c r="C46" s="478"/>
      <c r="D46" s="478"/>
      <c r="E46" s="478"/>
      <c r="F46" s="478"/>
      <c r="G46" s="478"/>
      <c r="H46" s="478"/>
      <c r="I46" s="478"/>
      <c r="J46" s="479"/>
      <c r="K46" s="223"/>
      <c r="L46" s="224"/>
      <c r="M46" s="224"/>
      <c r="N46" s="224"/>
      <c r="O46" s="224"/>
      <c r="P46" s="224"/>
      <c r="Q46" s="224"/>
      <c r="R46" s="225"/>
      <c r="S46" s="226"/>
      <c r="T46" s="226"/>
      <c r="U46" s="227"/>
      <c r="V46" s="231"/>
      <c r="W46" s="229"/>
      <c r="X46" s="227"/>
      <c r="Y46" s="227"/>
      <c r="Z46" s="227"/>
      <c r="AA46" s="227"/>
      <c r="AB46" s="227"/>
      <c r="AC46" s="227"/>
      <c r="AD46" s="230"/>
      <c r="AE46" s="263"/>
      <c r="AF46" s="230"/>
      <c r="AG46" s="227"/>
      <c r="AH46" s="227"/>
      <c r="AI46" s="227"/>
      <c r="AJ46" s="263"/>
      <c r="AK46" s="230"/>
      <c r="AL46" s="227"/>
      <c r="AM46" s="227"/>
      <c r="AN46" s="227"/>
      <c r="AO46" s="263"/>
      <c r="AP46" s="230"/>
      <c r="AQ46" s="227"/>
      <c r="AR46" s="227"/>
      <c r="AS46" s="227"/>
      <c r="AT46" s="263"/>
      <c r="AU46" s="230"/>
      <c r="AV46" s="227"/>
      <c r="AW46" s="227"/>
      <c r="AX46" s="227"/>
      <c r="AY46" s="263"/>
      <c r="AZ46" s="230"/>
      <c r="BA46" s="227"/>
      <c r="BB46" s="227"/>
      <c r="BC46" s="227"/>
      <c r="BD46" s="263"/>
      <c r="BE46" s="230"/>
      <c r="BF46" s="227"/>
      <c r="BG46" s="227"/>
      <c r="BH46" s="227"/>
      <c r="BI46" s="227"/>
      <c r="BJ46" s="230"/>
      <c r="BK46" s="227"/>
      <c r="BL46" s="227"/>
      <c r="BM46" s="227"/>
      <c r="BN46" s="227"/>
      <c r="BO46" s="230"/>
      <c r="BP46" s="227"/>
      <c r="BQ46" s="227"/>
      <c r="BR46" s="227"/>
      <c r="BS46" s="263"/>
      <c r="BT46" s="230"/>
      <c r="BU46" s="227"/>
      <c r="BV46" s="227"/>
      <c r="BW46" s="227"/>
      <c r="BX46" s="263"/>
      <c r="BY46" s="230"/>
      <c r="BZ46" s="227"/>
      <c r="CA46" s="227"/>
      <c r="CB46" s="227"/>
    </row>
    <row r="47" spans="1:80" s="232" customFormat="1" ht="12" customHeight="1" x14ac:dyDescent="0.2">
      <c r="A47" s="26" t="s">
        <v>208</v>
      </c>
      <c r="B47" s="432" t="s">
        <v>148</v>
      </c>
      <c r="C47" s="432"/>
      <c r="D47" s="432"/>
      <c r="E47" s="432"/>
      <c r="F47" s="432"/>
      <c r="G47" s="432"/>
      <c r="H47" s="432"/>
      <c r="I47" s="432"/>
      <c r="J47" s="432"/>
      <c r="K47" s="31"/>
      <c r="L47" s="51"/>
      <c r="M47" s="239"/>
      <c r="N47" s="290"/>
      <c r="O47" s="51" t="s">
        <v>156</v>
      </c>
      <c r="P47" s="51"/>
      <c r="Q47" s="51"/>
      <c r="R47" s="51"/>
      <c r="S47" s="226"/>
      <c r="T47" s="233">
        <v>48</v>
      </c>
      <c r="U47" s="24">
        <v>48</v>
      </c>
      <c r="V47" s="150">
        <v>0</v>
      </c>
      <c r="W47" s="28">
        <v>0</v>
      </c>
      <c r="X47" s="29">
        <v>48</v>
      </c>
      <c r="Y47" s="100">
        <v>48</v>
      </c>
      <c r="Z47" s="100">
        <v>0</v>
      </c>
      <c r="AA47" s="100"/>
      <c r="AB47" s="100"/>
      <c r="AC47" s="100">
        <f t="shared" ref="AC47:AC52" si="23">AH47+AM47+AR47+AW47+BB47+BG47+BL47+BQ47</f>
        <v>0</v>
      </c>
      <c r="AD47" s="129" t="e">
        <f t="shared" ref="AD47:AD52" si="24">AF47+AK47+AP47+AU47+AZ47+BE47</f>
        <v>#VALUE!</v>
      </c>
      <c r="AE47" s="261"/>
      <c r="AF47" s="137"/>
      <c r="AG47" s="29"/>
      <c r="AH47" s="29"/>
      <c r="AI47" s="29"/>
      <c r="AJ47" s="261">
        <f t="shared" ref="AJ47:AJ52" si="25">AL47+AM47+AN47</f>
        <v>0</v>
      </c>
      <c r="AK47" s="137"/>
      <c r="AL47" s="29"/>
      <c r="AM47" s="29"/>
      <c r="AN47" s="29"/>
      <c r="AO47" s="261">
        <f>AQ47+AR47+AS47</f>
        <v>0</v>
      </c>
      <c r="AP47" s="137"/>
      <c r="AQ47" s="29"/>
      <c r="AR47" s="29"/>
      <c r="AS47" s="29"/>
      <c r="AT47" s="261">
        <v>0</v>
      </c>
      <c r="AU47" s="137" t="s">
        <v>46</v>
      </c>
      <c r="AV47" s="29" t="s">
        <v>46</v>
      </c>
      <c r="AW47" s="29"/>
      <c r="AX47" s="29"/>
      <c r="AY47" s="261">
        <v>48</v>
      </c>
      <c r="AZ47" s="137"/>
      <c r="BA47" s="29">
        <v>48</v>
      </c>
      <c r="BB47" s="29"/>
      <c r="BC47" s="29" t="s">
        <v>46</v>
      </c>
      <c r="BD47" s="261">
        <f>BF47+BG47+BH47</f>
        <v>0</v>
      </c>
      <c r="BE47" s="137"/>
      <c r="BF47" s="29"/>
      <c r="BG47" s="29"/>
      <c r="BH47" s="29"/>
      <c r="BI47" s="102">
        <f t="shared" ref="BI47:BI52" si="26">BK47+BL47+BM47</f>
        <v>0</v>
      </c>
      <c r="BJ47" s="137"/>
      <c r="BK47" s="29"/>
      <c r="BL47" s="29"/>
      <c r="BM47" s="29"/>
      <c r="BN47" s="102">
        <f t="shared" ref="BN47:BN52" si="27">BP47+BQ47+BR47</f>
        <v>0</v>
      </c>
      <c r="BO47" s="137"/>
      <c r="BP47" s="29"/>
      <c r="BQ47" s="29"/>
      <c r="BR47" s="29"/>
      <c r="BS47" s="261">
        <v>0</v>
      </c>
      <c r="BT47" s="137"/>
      <c r="BU47" s="29" t="s">
        <v>46</v>
      </c>
      <c r="BV47" s="29"/>
      <c r="BW47" s="29" t="s">
        <v>46</v>
      </c>
      <c r="BX47" s="261">
        <v>0</v>
      </c>
      <c r="BY47" s="137"/>
      <c r="BZ47" s="29"/>
      <c r="CA47" s="29"/>
      <c r="CB47" s="29"/>
    </row>
    <row r="48" spans="1:80" s="232" customFormat="1" ht="12" customHeight="1" x14ac:dyDescent="0.2">
      <c r="A48" s="26" t="s">
        <v>207</v>
      </c>
      <c r="B48" s="432" t="s">
        <v>13</v>
      </c>
      <c r="C48" s="432"/>
      <c r="D48" s="432"/>
      <c r="E48" s="432"/>
      <c r="F48" s="432"/>
      <c r="G48" s="432"/>
      <c r="H48" s="432"/>
      <c r="I48" s="432"/>
      <c r="J48" s="432"/>
      <c r="K48" s="239"/>
      <c r="L48" s="51"/>
      <c r="M48" s="51" t="s">
        <v>156</v>
      </c>
      <c r="N48" s="51"/>
      <c r="O48" s="51"/>
      <c r="P48" s="51"/>
      <c r="Q48" s="51"/>
      <c r="R48" s="51"/>
      <c r="S48" s="226"/>
      <c r="T48" s="233">
        <v>48</v>
      </c>
      <c r="U48" s="24">
        <v>48</v>
      </c>
      <c r="V48" s="150">
        <f>AF48+AK48+AP48+AU48+AZ48+BE48+BJ48+BO48</f>
        <v>0</v>
      </c>
      <c r="W48" s="28">
        <v>0</v>
      </c>
      <c r="X48" s="29">
        <v>48</v>
      </c>
      <c r="Y48" s="100">
        <f>X48-Z48-AA48</f>
        <v>48</v>
      </c>
      <c r="Z48" s="100">
        <v>0</v>
      </c>
      <c r="AA48" s="100"/>
      <c r="AB48" s="100"/>
      <c r="AC48" s="100">
        <f t="shared" si="23"/>
        <v>0</v>
      </c>
      <c r="AD48" s="129">
        <f t="shared" si="24"/>
        <v>0</v>
      </c>
      <c r="AE48" s="261">
        <f>AG48+AH48+AI48</f>
        <v>0</v>
      </c>
      <c r="AF48" s="137"/>
      <c r="AG48" s="29"/>
      <c r="AH48" s="29"/>
      <c r="AI48" s="29"/>
      <c r="AJ48" s="261">
        <f t="shared" si="25"/>
        <v>0</v>
      </c>
      <c r="AK48" s="137"/>
      <c r="AL48" s="29"/>
      <c r="AM48" s="29"/>
      <c r="AN48" s="29"/>
      <c r="AO48" s="261">
        <v>48</v>
      </c>
      <c r="AP48" s="137"/>
      <c r="AQ48" s="29">
        <v>48</v>
      </c>
      <c r="AR48" s="29"/>
      <c r="AS48" s="29"/>
      <c r="AT48" s="261">
        <f>AV48+AW48+AX48</f>
        <v>0</v>
      </c>
      <c r="AU48" s="137"/>
      <c r="AV48" s="29"/>
      <c r="AW48" s="29"/>
      <c r="AX48" s="29"/>
      <c r="AY48" s="261">
        <f t="shared" ref="AY48:AY52" si="28">BA48+BB48+BC48</f>
        <v>0</v>
      </c>
      <c r="AZ48" s="137"/>
      <c r="BA48" s="29"/>
      <c r="BB48" s="29"/>
      <c r="BC48" s="29"/>
      <c r="BD48" s="261">
        <f>BF48+BG48+BH48</f>
        <v>0</v>
      </c>
      <c r="BE48" s="137"/>
      <c r="BF48" s="29"/>
      <c r="BG48" s="29"/>
      <c r="BH48" s="29"/>
      <c r="BI48" s="102">
        <f t="shared" si="26"/>
        <v>0</v>
      </c>
      <c r="BJ48" s="137"/>
      <c r="BK48" s="29"/>
      <c r="BL48" s="29"/>
      <c r="BM48" s="29"/>
      <c r="BN48" s="102">
        <f t="shared" si="27"/>
        <v>0</v>
      </c>
      <c r="BO48" s="137"/>
      <c r="BP48" s="29"/>
      <c r="BQ48" s="29"/>
      <c r="BR48" s="29"/>
      <c r="BS48" s="261">
        <f t="shared" ref="BS48" si="29">BU48+BV48+BW48</f>
        <v>0</v>
      </c>
      <c r="BT48" s="137"/>
      <c r="BU48" s="29"/>
      <c r="BV48" s="29"/>
      <c r="BW48" s="29"/>
      <c r="BX48" s="261">
        <f>BZ48+CA48+CB48</f>
        <v>0</v>
      </c>
      <c r="BY48" s="137"/>
      <c r="BZ48" s="29"/>
      <c r="CA48" s="29"/>
      <c r="CB48" s="29"/>
    </row>
    <row r="49" spans="1:80" s="232" customFormat="1" ht="12" customHeight="1" x14ac:dyDescent="0.2">
      <c r="A49" s="26" t="s">
        <v>206</v>
      </c>
      <c r="B49" s="492" t="s">
        <v>150</v>
      </c>
      <c r="C49" s="493"/>
      <c r="D49" s="493"/>
      <c r="E49" s="493"/>
      <c r="F49" s="493"/>
      <c r="G49" s="493"/>
      <c r="H49" s="493"/>
      <c r="I49" s="493"/>
      <c r="J49" s="494"/>
      <c r="K49" s="36"/>
      <c r="L49" s="51"/>
      <c r="M49" s="239"/>
      <c r="N49" s="239"/>
      <c r="O49" s="290"/>
      <c r="P49" s="290"/>
      <c r="Q49" s="51" t="s">
        <v>156</v>
      </c>
      <c r="R49" s="290"/>
      <c r="S49" s="226"/>
      <c r="T49" s="233">
        <v>160</v>
      </c>
      <c r="U49" s="24">
        <v>100</v>
      </c>
      <c r="V49" s="150">
        <v>0</v>
      </c>
      <c r="W49" s="28">
        <v>0</v>
      </c>
      <c r="X49" s="29">
        <v>100</v>
      </c>
      <c r="Y49" s="100">
        <v>0</v>
      </c>
      <c r="Z49" s="100">
        <v>100</v>
      </c>
      <c r="AA49" s="100"/>
      <c r="AB49" s="100"/>
      <c r="AC49" s="100">
        <f t="shared" si="23"/>
        <v>0</v>
      </c>
      <c r="AD49" s="129" t="e">
        <f t="shared" si="24"/>
        <v>#VALUE!</v>
      </c>
      <c r="AE49" s="261">
        <f>AG49+AH49+AI49</f>
        <v>0</v>
      </c>
      <c r="AF49" s="137"/>
      <c r="AG49" s="29"/>
      <c r="AH49" s="29"/>
      <c r="AI49" s="29"/>
      <c r="AJ49" s="261">
        <f t="shared" si="25"/>
        <v>0</v>
      </c>
      <c r="AK49" s="137"/>
      <c r="AL49" s="29"/>
      <c r="AM49" s="29"/>
      <c r="AN49" s="29"/>
      <c r="AO49" s="261">
        <v>34</v>
      </c>
      <c r="AP49" s="137"/>
      <c r="AQ49" s="29">
        <v>34</v>
      </c>
      <c r="AR49" s="29"/>
      <c r="AS49" s="29"/>
      <c r="AT49" s="261">
        <v>44</v>
      </c>
      <c r="AU49" s="137"/>
      <c r="AV49" s="29">
        <v>44</v>
      </c>
      <c r="AW49" s="29"/>
      <c r="AX49" s="29"/>
      <c r="AY49" s="261">
        <v>22</v>
      </c>
      <c r="AZ49" s="137" t="s">
        <v>46</v>
      </c>
      <c r="BA49" s="29">
        <v>22</v>
      </c>
      <c r="BB49" s="29"/>
      <c r="BC49" s="29"/>
      <c r="BD49" s="261"/>
      <c r="BE49" s="137"/>
      <c r="BF49" s="29">
        <v>26</v>
      </c>
      <c r="BG49" s="29"/>
      <c r="BH49" s="29"/>
      <c r="BI49" s="102">
        <f t="shared" si="26"/>
        <v>0</v>
      </c>
      <c r="BJ49" s="137"/>
      <c r="BK49" s="29"/>
      <c r="BL49" s="29"/>
      <c r="BM49" s="29"/>
      <c r="BN49" s="102">
        <f t="shared" si="27"/>
        <v>0</v>
      </c>
      <c r="BO49" s="137"/>
      <c r="BP49" s="29"/>
      <c r="BQ49" s="29"/>
      <c r="BR49" s="29"/>
      <c r="BS49" s="261"/>
      <c r="BT49" s="137"/>
      <c r="BU49" s="29">
        <v>42</v>
      </c>
      <c r="BV49" s="29"/>
      <c r="BW49" s="29"/>
      <c r="BX49" s="261">
        <v>0</v>
      </c>
      <c r="BY49" s="137"/>
      <c r="BZ49" s="29"/>
      <c r="CA49" s="29"/>
      <c r="CB49" s="29"/>
    </row>
    <row r="50" spans="1:80" s="232" customFormat="1" ht="12" customHeight="1" x14ac:dyDescent="0.2">
      <c r="A50" s="26" t="s">
        <v>205</v>
      </c>
      <c r="B50" s="492" t="s">
        <v>237</v>
      </c>
      <c r="C50" s="493"/>
      <c r="D50" s="493"/>
      <c r="E50" s="493"/>
      <c r="F50" s="493"/>
      <c r="G50" s="493"/>
      <c r="H50" s="493"/>
      <c r="I50" s="493"/>
      <c r="J50" s="494"/>
      <c r="K50" s="30"/>
      <c r="L50" s="30"/>
      <c r="M50" s="51" t="s">
        <v>157</v>
      </c>
      <c r="N50" s="30" t="s">
        <v>157</v>
      </c>
      <c r="O50" s="30" t="s">
        <v>157</v>
      </c>
      <c r="P50" s="30" t="s">
        <v>157</v>
      </c>
      <c r="Q50" s="30" t="s">
        <v>157</v>
      </c>
      <c r="R50" s="51" t="s">
        <v>156</v>
      </c>
      <c r="S50" s="226"/>
      <c r="T50" s="233">
        <v>40</v>
      </c>
      <c r="U50" s="24">
        <v>162</v>
      </c>
      <c r="V50" s="150">
        <f>AF50+AK50+AP50+AU50+AZ50+BE50+BJ50+BO50</f>
        <v>0</v>
      </c>
      <c r="W50" s="28">
        <f>AI50+AN50+AS50+AX50+BC50+BH50+BM50+BR50</f>
        <v>0</v>
      </c>
      <c r="X50" s="29">
        <v>162</v>
      </c>
      <c r="Y50" s="100">
        <v>2</v>
      </c>
      <c r="Z50" s="100">
        <v>160</v>
      </c>
      <c r="AA50" s="100"/>
      <c r="AB50" s="100"/>
      <c r="AC50" s="100">
        <f t="shared" si="23"/>
        <v>0</v>
      </c>
      <c r="AD50" s="129">
        <f t="shared" si="24"/>
        <v>0</v>
      </c>
      <c r="AE50" s="261">
        <f>AG50+AH50+AI50</f>
        <v>0</v>
      </c>
      <c r="AF50" s="137"/>
      <c r="AG50" s="29"/>
      <c r="AH50" s="29"/>
      <c r="AI50" s="29"/>
      <c r="AJ50" s="261">
        <f t="shared" si="25"/>
        <v>0</v>
      </c>
      <c r="AK50" s="137"/>
      <c r="AL50" s="29"/>
      <c r="AM50" s="29"/>
      <c r="AN50" s="29"/>
      <c r="AO50" s="261">
        <v>34</v>
      </c>
      <c r="AP50" s="137"/>
      <c r="AQ50" s="29">
        <v>34</v>
      </c>
      <c r="AR50" s="29"/>
      <c r="AS50" s="29"/>
      <c r="AT50" s="261">
        <v>44</v>
      </c>
      <c r="AU50" s="137"/>
      <c r="AV50" s="29">
        <v>44</v>
      </c>
      <c r="AW50" s="29"/>
      <c r="AX50" s="29"/>
      <c r="AY50" s="261">
        <v>22</v>
      </c>
      <c r="AZ50" s="137"/>
      <c r="BA50" s="29">
        <v>22</v>
      </c>
      <c r="BB50" s="29"/>
      <c r="BC50" s="29"/>
      <c r="BD50" s="261">
        <v>20</v>
      </c>
      <c r="BE50" s="137"/>
      <c r="BF50" s="29">
        <v>26</v>
      </c>
      <c r="BG50" s="29"/>
      <c r="BH50" s="29"/>
      <c r="BI50" s="102">
        <f t="shared" si="26"/>
        <v>0</v>
      </c>
      <c r="BJ50" s="137"/>
      <c r="BK50" s="29"/>
      <c r="BL50" s="29"/>
      <c r="BM50" s="29"/>
      <c r="BN50" s="102">
        <f t="shared" si="27"/>
        <v>0</v>
      </c>
      <c r="BO50" s="137"/>
      <c r="BP50" s="29"/>
      <c r="BQ50" s="29"/>
      <c r="BR50" s="29"/>
      <c r="BS50" s="261">
        <v>24</v>
      </c>
      <c r="BT50" s="137"/>
      <c r="BU50" s="29">
        <v>24</v>
      </c>
      <c r="BV50" s="29"/>
      <c r="BW50" s="29"/>
      <c r="BX50" s="261">
        <v>18</v>
      </c>
      <c r="BY50" s="137"/>
      <c r="BZ50" s="29">
        <v>18</v>
      </c>
      <c r="CA50" s="29"/>
      <c r="CB50" s="29"/>
    </row>
    <row r="51" spans="1:80" s="232" customFormat="1" ht="12" customHeight="1" x14ac:dyDescent="0.2">
      <c r="A51" s="26" t="s">
        <v>231</v>
      </c>
      <c r="B51" s="492" t="s">
        <v>149</v>
      </c>
      <c r="C51" s="493"/>
      <c r="D51" s="493"/>
      <c r="E51" s="493"/>
      <c r="F51" s="493"/>
      <c r="G51" s="493"/>
      <c r="H51" s="493"/>
      <c r="I51" s="493"/>
      <c r="J51" s="494"/>
      <c r="K51" s="30"/>
      <c r="L51" s="30"/>
      <c r="M51" s="30"/>
      <c r="N51" s="30" t="s">
        <v>156</v>
      </c>
      <c r="O51" s="30"/>
      <c r="P51" s="30"/>
      <c r="Q51" s="30"/>
      <c r="R51" s="27"/>
      <c r="S51" s="226"/>
      <c r="T51" s="233"/>
      <c r="U51" s="24">
        <v>36</v>
      </c>
      <c r="V51" s="150">
        <v>0</v>
      </c>
      <c r="W51" s="28">
        <v>0</v>
      </c>
      <c r="X51" s="29">
        <v>36</v>
      </c>
      <c r="Y51" s="100">
        <v>20</v>
      </c>
      <c r="Z51" s="100">
        <v>16</v>
      </c>
      <c r="AA51" s="100"/>
      <c r="AB51" s="100"/>
      <c r="AC51" s="100">
        <v>0</v>
      </c>
      <c r="AD51" s="129"/>
      <c r="AE51" s="261"/>
      <c r="AF51" s="137"/>
      <c r="AG51" s="29"/>
      <c r="AH51" s="29"/>
      <c r="AI51" s="29"/>
      <c r="AJ51" s="261"/>
      <c r="AK51" s="137"/>
      <c r="AL51" s="29"/>
      <c r="AM51" s="29"/>
      <c r="AN51" s="29"/>
      <c r="AO51" s="261"/>
      <c r="AP51" s="137"/>
      <c r="AQ51" s="29"/>
      <c r="AR51" s="29"/>
      <c r="AS51" s="29"/>
      <c r="AT51" s="261">
        <v>36</v>
      </c>
      <c r="AU51" s="137"/>
      <c r="AV51" s="29">
        <v>36</v>
      </c>
      <c r="AW51" s="29"/>
      <c r="AX51" s="29"/>
      <c r="AY51" s="261">
        <v>0</v>
      </c>
      <c r="AZ51" s="137"/>
      <c r="BA51" s="29">
        <v>0</v>
      </c>
      <c r="BB51" s="29"/>
      <c r="BC51" s="29"/>
      <c r="BD51" s="261">
        <v>0</v>
      </c>
      <c r="BE51" s="137"/>
      <c r="BF51" s="29"/>
      <c r="BG51" s="29"/>
      <c r="BH51" s="29"/>
      <c r="BI51" s="102"/>
      <c r="BJ51" s="137"/>
      <c r="BK51" s="29"/>
      <c r="BL51" s="29"/>
      <c r="BM51" s="29"/>
      <c r="BN51" s="102"/>
      <c r="BO51" s="137"/>
      <c r="BP51" s="29"/>
      <c r="BQ51" s="29"/>
      <c r="BR51" s="29"/>
      <c r="BS51" s="261">
        <v>0</v>
      </c>
      <c r="BT51" s="137"/>
      <c r="BU51" s="29"/>
      <c r="BV51" s="29"/>
      <c r="BW51" s="29"/>
      <c r="BX51" s="261">
        <v>0</v>
      </c>
      <c r="BY51" s="137"/>
      <c r="BZ51" s="29"/>
      <c r="CA51" s="29"/>
      <c r="CB51" s="29"/>
    </row>
    <row r="52" spans="1:80" s="232" customFormat="1" ht="12" hidden="1" customHeight="1" x14ac:dyDescent="0.2">
      <c r="A52" s="26" t="s">
        <v>131</v>
      </c>
      <c r="B52" s="492"/>
      <c r="C52" s="493"/>
      <c r="D52" s="493"/>
      <c r="E52" s="493"/>
      <c r="F52" s="493"/>
      <c r="G52" s="493"/>
      <c r="H52" s="493"/>
      <c r="I52" s="493"/>
      <c r="J52" s="494"/>
      <c r="K52" s="30"/>
      <c r="L52" s="30"/>
      <c r="M52" s="30"/>
      <c r="N52" s="30"/>
      <c r="O52" s="30"/>
      <c r="P52" s="30"/>
      <c r="Q52" s="30"/>
      <c r="R52" s="27"/>
      <c r="S52" s="226"/>
      <c r="T52" s="233"/>
      <c r="U52" s="24">
        <f>W52+X52</f>
        <v>0</v>
      </c>
      <c r="V52" s="150">
        <f>AF52+AK52+AP52+AU52+AZ52+BE52+BJ52+BO52</f>
        <v>0</v>
      </c>
      <c r="W52" s="28">
        <f>AI52+AN52+AS52+AX52+BC52+BH52+BM52+BR52</f>
        <v>0</v>
      </c>
      <c r="X52" s="29">
        <f>AG52+AL52+AQ52+AV52+BA52+BF52+BK52+BP52</f>
        <v>0</v>
      </c>
      <c r="Y52" s="100">
        <f>X52-Z52-AA52</f>
        <v>0</v>
      </c>
      <c r="Z52" s="100"/>
      <c r="AA52" s="100"/>
      <c r="AB52" s="100"/>
      <c r="AC52" s="100">
        <f t="shared" si="23"/>
        <v>0</v>
      </c>
      <c r="AD52" s="129">
        <f t="shared" si="24"/>
        <v>0</v>
      </c>
      <c r="AE52" s="261">
        <f>AG52+AH52+AI52</f>
        <v>0</v>
      </c>
      <c r="AF52" s="137"/>
      <c r="AG52" s="29"/>
      <c r="AH52" s="29"/>
      <c r="AI52" s="29"/>
      <c r="AJ52" s="261">
        <f t="shared" si="25"/>
        <v>0</v>
      </c>
      <c r="AK52" s="137"/>
      <c r="AL52" s="29"/>
      <c r="AM52" s="29"/>
      <c r="AN52" s="29"/>
      <c r="AO52" s="261">
        <f>AQ52+AR52+AS52</f>
        <v>0</v>
      </c>
      <c r="AP52" s="137"/>
      <c r="AQ52" s="29"/>
      <c r="AR52" s="29"/>
      <c r="AS52" s="29"/>
      <c r="AT52" s="261">
        <f>AV52+AW52+AX52</f>
        <v>0</v>
      </c>
      <c r="AU52" s="137"/>
      <c r="AV52" s="29"/>
      <c r="AW52" s="29"/>
      <c r="AX52" s="29"/>
      <c r="AY52" s="261">
        <f t="shared" si="28"/>
        <v>0</v>
      </c>
      <c r="AZ52" s="137"/>
      <c r="BA52" s="29"/>
      <c r="BB52" s="29"/>
      <c r="BC52" s="29"/>
      <c r="BD52" s="261">
        <f>BF52+BG52+BH52</f>
        <v>0</v>
      </c>
      <c r="BE52" s="137"/>
      <c r="BF52" s="29"/>
      <c r="BG52" s="29"/>
      <c r="BH52" s="29"/>
      <c r="BI52" s="102">
        <f t="shared" si="26"/>
        <v>0</v>
      </c>
      <c r="BJ52" s="137"/>
      <c r="BK52" s="29"/>
      <c r="BL52" s="29"/>
      <c r="BM52" s="29"/>
      <c r="BN52" s="102">
        <f t="shared" si="27"/>
        <v>0</v>
      </c>
      <c r="BO52" s="137"/>
      <c r="BP52" s="29"/>
      <c r="BQ52" s="29"/>
      <c r="BR52" s="29"/>
      <c r="BS52" s="261">
        <f t="shared" ref="BS52" si="30">BU52+BV52+BW52</f>
        <v>0</v>
      </c>
      <c r="BT52" s="137"/>
      <c r="BU52" s="29"/>
      <c r="BV52" s="29"/>
      <c r="BW52" s="29"/>
      <c r="BX52" s="261">
        <f>BZ52+CA52+CB52</f>
        <v>0</v>
      </c>
      <c r="BY52" s="137"/>
      <c r="BZ52" s="29"/>
      <c r="CA52" s="29"/>
      <c r="CB52" s="29"/>
    </row>
    <row r="53" spans="1:80" s="232" customFormat="1" ht="12" customHeight="1" x14ac:dyDescent="0.2">
      <c r="A53" s="49" t="s">
        <v>129</v>
      </c>
      <c r="B53" s="390" t="s">
        <v>130</v>
      </c>
      <c r="C53" s="391"/>
      <c r="D53" s="391"/>
      <c r="E53" s="391"/>
      <c r="F53" s="391"/>
      <c r="G53" s="391"/>
      <c r="H53" s="391"/>
      <c r="I53" s="391"/>
      <c r="J53" s="392"/>
      <c r="K53" s="393"/>
      <c r="L53" s="394"/>
      <c r="M53" s="394"/>
      <c r="N53" s="394"/>
      <c r="O53" s="394"/>
      <c r="P53" s="394"/>
      <c r="Q53" s="394"/>
      <c r="R53" s="395"/>
      <c r="S53" s="234">
        <v>144</v>
      </c>
      <c r="T53" s="213">
        <v>144</v>
      </c>
      <c r="U53" s="235">
        <f t="shared" ref="U53:AN53" si="31">SUM(U55:U57)</f>
        <v>194</v>
      </c>
      <c r="V53" s="235">
        <f t="shared" si="31"/>
        <v>8</v>
      </c>
      <c r="W53" s="235">
        <f t="shared" si="31"/>
        <v>0</v>
      </c>
      <c r="X53" s="235">
        <f t="shared" si="31"/>
        <v>186</v>
      </c>
      <c r="Y53" s="235">
        <f t="shared" si="31"/>
        <v>104</v>
      </c>
      <c r="Z53" s="235">
        <f t="shared" si="31"/>
        <v>82</v>
      </c>
      <c r="AA53" s="235">
        <f t="shared" si="31"/>
        <v>0</v>
      </c>
      <c r="AB53" s="235">
        <f t="shared" si="31"/>
        <v>0</v>
      </c>
      <c r="AC53" s="235">
        <f t="shared" si="31"/>
        <v>0</v>
      </c>
      <c r="AD53" s="235" t="e">
        <f t="shared" si="31"/>
        <v>#VALUE!</v>
      </c>
      <c r="AE53" s="265">
        <f t="shared" si="31"/>
        <v>0</v>
      </c>
      <c r="AF53" s="235">
        <f t="shared" si="31"/>
        <v>0</v>
      </c>
      <c r="AG53" s="235">
        <f t="shared" si="31"/>
        <v>0</v>
      </c>
      <c r="AH53" s="235">
        <f t="shared" si="31"/>
        <v>0</v>
      </c>
      <c r="AI53" s="235">
        <f t="shared" si="31"/>
        <v>0</v>
      </c>
      <c r="AJ53" s="265">
        <f t="shared" si="31"/>
        <v>0</v>
      </c>
      <c r="AK53" s="235">
        <f t="shared" si="31"/>
        <v>0</v>
      </c>
      <c r="AL53" s="235">
        <f t="shared" si="31"/>
        <v>0</v>
      </c>
      <c r="AM53" s="235">
        <f t="shared" si="31"/>
        <v>0</v>
      </c>
      <c r="AN53" s="235">
        <f t="shared" si="31"/>
        <v>0</v>
      </c>
      <c r="AO53" s="265">
        <v>80</v>
      </c>
      <c r="AP53" s="235" t="s">
        <v>46</v>
      </c>
      <c r="AQ53" s="235">
        <v>80</v>
      </c>
      <c r="AR53" s="235">
        <f>SUM(AR55:AR57)</f>
        <v>0</v>
      </c>
      <c r="AS53" s="235">
        <v>0</v>
      </c>
      <c r="AT53" s="265">
        <v>114</v>
      </c>
      <c r="AU53" s="235">
        <v>8</v>
      </c>
      <c r="AV53" s="235">
        <v>106</v>
      </c>
      <c r="AW53" s="235">
        <f>SUM(AW55:AW57)</f>
        <v>0</v>
      </c>
      <c r="AX53" s="235">
        <v>0</v>
      </c>
      <c r="AY53" s="265">
        <v>0</v>
      </c>
      <c r="AZ53" s="235">
        <f t="shared" ref="AZ53:CB53" si="32">SUM(AZ55:AZ57)</f>
        <v>0</v>
      </c>
      <c r="BA53" s="235">
        <f t="shared" si="32"/>
        <v>0</v>
      </c>
      <c r="BB53" s="235">
        <f t="shared" si="32"/>
        <v>0</v>
      </c>
      <c r="BC53" s="235">
        <f t="shared" si="32"/>
        <v>0</v>
      </c>
      <c r="BD53" s="265">
        <f t="shared" si="32"/>
        <v>0</v>
      </c>
      <c r="BE53" s="235">
        <f t="shared" si="32"/>
        <v>0</v>
      </c>
      <c r="BF53" s="235">
        <f t="shared" si="32"/>
        <v>0</v>
      </c>
      <c r="BG53" s="235">
        <f t="shared" si="32"/>
        <v>0</v>
      </c>
      <c r="BH53" s="235">
        <f t="shared" si="32"/>
        <v>0</v>
      </c>
      <c r="BI53" s="235">
        <f t="shared" si="32"/>
        <v>0</v>
      </c>
      <c r="BJ53" s="235">
        <f t="shared" si="32"/>
        <v>0</v>
      </c>
      <c r="BK53" s="235">
        <f t="shared" si="32"/>
        <v>0</v>
      </c>
      <c r="BL53" s="235">
        <f t="shared" si="32"/>
        <v>0</v>
      </c>
      <c r="BM53" s="235">
        <f t="shared" si="32"/>
        <v>0</v>
      </c>
      <c r="BN53" s="235">
        <f t="shared" si="32"/>
        <v>0</v>
      </c>
      <c r="BO53" s="235">
        <f t="shared" si="32"/>
        <v>0</v>
      </c>
      <c r="BP53" s="235">
        <f t="shared" si="32"/>
        <v>0</v>
      </c>
      <c r="BQ53" s="235">
        <f t="shared" si="32"/>
        <v>0</v>
      </c>
      <c r="BR53" s="235">
        <f t="shared" si="32"/>
        <v>0</v>
      </c>
      <c r="BS53" s="265">
        <f t="shared" si="32"/>
        <v>0</v>
      </c>
      <c r="BT53" s="235">
        <f t="shared" si="32"/>
        <v>0</v>
      </c>
      <c r="BU53" s="235">
        <f t="shared" si="32"/>
        <v>0</v>
      </c>
      <c r="BV53" s="235">
        <f t="shared" si="32"/>
        <v>0</v>
      </c>
      <c r="BW53" s="235">
        <f t="shared" si="32"/>
        <v>0</v>
      </c>
      <c r="BX53" s="265">
        <f t="shared" si="32"/>
        <v>0</v>
      </c>
      <c r="BY53" s="235">
        <f t="shared" si="32"/>
        <v>0</v>
      </c>
      <c r="BZ53" s="235">
        <f t="shared" si="32"/>
        <v>0</v>
      </c>
      <c r="CA53" s="235">
        <f t="shared" si="32"/>
        <v>0</v>
      </c>
      <c r="CB53" s="235">
        <f t="shared" si="32"/>
        <v>0</v>
      </c>
    </row>
    <row r="54" spans="1:80" s="46" customFormat="1" ht="10.5" customHeight="1" x14ac:dyDescent="0.2">
      <c r="A54" s="222"/>
      <c r="B54" s="477" t="s">
        <v>2</v>
      </c>
      <c r="C54" s="478"/>
      <c r="D54" s="478"/>
      <c r="E54" s="478"/>
      <c r="F54" s="478"/>
      <c r="G54" s="478"/>
      <c r="H54" s="478"/>
      <c r="I54" s="478"/>
      <c r="J54" s="479"/>
      <c r="K54" s="223"/>
      <c r="L54" s="224"/>
      <c r="M54" s="224"/>
      <c r="N54" s="224"/>
      <c r="O54" s="224"/>
      <c r="P54" s="224"/>
      <c r="Q54" s="224"/>
      <c r="R54" s="225"/>
      <c r="S54" s="226"/>
      <c r="T54" s="226"/>
      <c r="U54" s="227"/>
      <c r="V54" s="231">
        <v>0</v>
      </c>
      <c r="W54" s="229"/>
      <c r="X54" s="227"/>
      <c r="Y54" s="227"/>
      <c r="Z54" s="227"/>
      <c r="AA54" s="227"/>
      <c r="AB54" s="227"/>
      <c r="AC54" s="227"/>
      <c r="AD54" s="230"/>
      <c r="AE54" s="263"/>
      <c r="AF54" s="230"/>
      <c r="AG54" s="227"/>
      <c r="AH54" s="227"/>
      <c r="AI54" s="227"/>
      <c r="AJ54" s="263"/>
      <c r="AK54" s="230"/>
      <c r="AL54" s="227"/>
      <c r="AM54" s="227"/>
      <c r="AN54" s="227"/>
      <c r="AO54" s="263"/>
      <c r="AP54" s="230"/>
      <c r="AQ54" s="227"/>
      <c r="AR54" s="227"/>
      <c r="AS54" s="227"/>
      <c r="AT54" s="263" t="s">
        <v>46</v>
      </c>
      <c r="AU54" s="230"/>
      <c r="AV54" s="227"/>
      <c r="AW54" s="227"/>
      <c r="AX54" s="227"/>
      <c r="AY54" s="263"/>
      <c r="AZ54" s="230"/>
      <c r="BA54" s="227"/>
      <c r="BB54" s="227"/>
      <c r="BC54" s="227"/>
      <c r="BD54" s="263"/>
      <c r="BE54" s="230"/>
      <c r="BF54" s="227"/>
      <c r="BG54" s="227"/>
      <c r="BH54" s="227"/>
      <c r="BI54" s="227"/>
      <c r="BJ54" s="230"/>
      <c r="BK54" s="227"/>
      <c r="BL54" s="227"/>
      <c r="BM54" s="227"/>
      <c r="BN54" s="227"/>
      <c r="BO54" s="230"/>
      <c r="BP54" s="227"/>
      <c r="BQ54" s="227"/>
      <c r="BR54" s="227"/>
      <c r="BS54" s="263"/>
      <c r="BT54" s="230"/>
      <c r="BU54" s="227"/>
      <c r="BV54" s="227"/>
      <c r="BW54" s="227"/>
      <c r="BX54" s="263"/>
      <c r="BY54" s="230"/>
      <c r="BZ54" s="227"/>
      <c r="CA54" s="227"/>
      <c r="CB54" s="227"/>
    </row>
    <row r="55" spans="1:80" s="232" customFormat="1" ht="12" customHeight="1" x14ac:dyDescent="0.2">
      <c r="A55" s="26" t="s">
        <v>204</v>
      </c>
      <c r="B55" s="432" t="s">
        <v>182</v>
      </c>
      <c r="C55" s="432"/>
      <c r="D55" s="432"/>
      <c r="E55" s="432"/>
      <c r="F55" s="432"/>
      <c r="G55" s="432"/>
      <c r="H55" s="432"/>
      <c r="I55" s="432"/>
      <c r="J55" s="432"/>
      <c r="K55" s="31"/>
      <c r="L55" s="239"/>
      <c r="M55" s="290" t="s">
        <v>156</v>
      </c>
      <c r="N55" s="51"/>
      <c r="O55" s="51"/>
      <c r="P55" s="51"/>
      <c r="Q55" s="51"/>
      <c r="R55" s="51"/>
      <c r="S55" s="226"/>
      <c r="T55" s="233">
        <v>54</v>
      </c>
      <c r="U55" s="24">
        <v>48</v>
      </c>
      <c r="V55" s="150">
        <v>0</v>
      </c>
      <c r="W55" s="28">
        <v>0</v>
      </c>
      <c r="X55" s="29">
        <v>48</v>
      </c>
      <c r="Y55" s="100">
        <v>32</v>
      </c>
      <c r="Z55" s="100">
        <v>16</v>
      </c>
      <c r="AA55" s="100"/>
      <c r="AB55" s="100"/>
      <c r="AC55" s="100">
        <f t="shared" ref="AC55:AC57" si="33">AH55+AM55+AR55+AW55+BB55+BG55+BL55+BQ55</f>
        <v>0</v>
      </c>
      <c r="AD55" s="129" t="e">
        <f t="shared" ref="AD55:AD57" si="34">AF55+AK55+AP55+AU55+AZ55+BE55</f>
        <v>#VALUE!</v>
      </c>
      <c r="AE55" s="261">
        <f t="shared" ref="AE55:AE57" si="35">AG55+AH55+AI55</f>
        <v>0</v>
      </c>
      <c r="AF55" s="137"/>
      <c r="AG55" s="29"/>
      <c r="AH55" s="29"/>
      <c r="AI55" s="29"/>
      <c r="AJ55" s="261">
        <f t="shared" ref="AJ55:AJ57" si="36">AL55+AM55+AN55</f>
        <v>0</v>
      </c>
      <c r="AK55" s="137"/>
      <c r="AL55" s="29"/>
      <c r="AM55" s="29"/>
      <c r="AN55" s="29"/>
      <c r="AO55" s="261">
        <v>48</v>
      </c>
      <c r="AP55" s="137" t="s">
        <v>46</v>
      </c>
      <c r="AQ55" s="29">
        <v>48</v>
      </c>
      <c r="AR55" s="29"/>
      <c r="AS55" s="29"/>
      <c r="AT55" s="261">
        <v>0</v>
      </c>
      <c r="AU55" s="137"/>
      <c r="AV55" s="29"/>
      <c r="AW55" s="29"/>
      <c r="AX55" s="29"/>
      <c r="AY55" s="261">
        <f t="shared" ref="AY55" si="37">BA55+BB55+BC55</f>
        <v>0</v>
      </c>
      <c r="AZ55" s="137"/>
      <c r="BA55" s="29"/>
      <c r="BB55" s="29"/>
      <c r="BC55" s="29"/>
      <c r="BD55" s="261">
        <f t="shared" ref="BD55:BD57" si="38">BF55+BG55+BH55</f>
        <v>0</v>
      </c>
      <c r="BE55" s="137"/>
      <c r="BF55" s="29"/>
      <c r="BG55" s="29"/>
      <c r="BH55" s="29"/>
      <c r="BI55" s="102">
        <f t="shared" ref="BI55:BI57" si="39">BK55+BL55+BM55</f>
        <v>0</v>
      </c>
      <c r="BJ55" s="137"/>
      <c r="BK55" s="29"/>
      <c r="BL55" s="29"/>
      <c r="BM55" s="29"/>
      <c r="BN55" s="102">
        <f t="shared" ref="BN55:BN57" si="40">BP55+BQ55+BR55</f>
        <v>0</v>
      </c>
      <c r="BO55" s="137"/>
      <c r="BP55" s="29"/>
      <c r="BQ55" s="29"/>
      <c r="BR55" s="29"/>
      <c r="BS55" s="261">
        <f t="shared" ref="BS55:BS57" si="41">BU55+BV55+BW55</f>
        <v>0</v>
      </c>
      <c r="BT55" s="137"/>
      <c r="BU55" s="29"/>
      <c r="BV55" s="29"/>
      <c r="BW55" s="29"/>
      <c r="BX55" s="261">
        <f t="shared" ref="BX55:BX57" si="42">BZ55+CA55+CB55</f>
        <v>0</v>
      </c>
      <c r="BY55" s="137"/>
      <c r="BZ55" s="29"/>
      <c r="CA55" s="29"/>
      <c r="CB55" s="29"/>
    </row>
    <row r="56" spans="1:80" s="232" customFormat="1" ht="12" customHeight="1" x14ac:dyDescent="0.2">
      <c r="A56" s="26" t="s">
        <v>203</v>
      </c>
      <c r="B56" s="492" t="s">
        <v>219</v>
      </c>
      <c r="C56" s="493"/>
      <c r="D56" s="493"/>
      <c r="E56" s="493"/>
      <c r="F56" s="493"/>
      <c r="G56" s="493"/>
      <c r="H56" s="493"/>
      <c r="I56" s="493"/>
      <c r="J56" s="494"/>
      <c r="K56" s="31"/>
      <c r="L56" s="239"/>
      <c r="M56" s="290"/>
      <c r="N56" s="51" t="s">
        <v>155</v>
      </c>
      <c r="O56" s="51"/>
      <c r="P56" s="51"/>
      <c r="Q56" s="51"/>
      <c r="R56" s="51"/>
      <c r="S56" s="226"/>
      <c r="T56" s="233"/>
      <c r="U56" s="24">
        <v>98</v>
      </c>
      <c r="V56" s="150">
        <v>8</v>
      </c>
      <c r="W56" s="28">
        <v>0</v>
      </c>
      <c r="X56" s="29">
        <v>90</v>
      </c>
      <c r="Y56" s="100">
        <v>44</v>
      </c>
      <c r="Z56" s="100">
        <v>46</v>
      </c>
      <c r="AA56" s="100"/>
      <c r="AB56" s="100"/>
      <c r="AC56" s="100"/>
      <c r="AD56" s="129"/>
      <c r="AE56" s="261"/>
      <c r="AF56" s="137"/>
      <c r="AG56" s="29"/>
      <c r="AH56" s="29"/>
      <c r="AI56" s="29"/>
      <c r="AJ56" s="261"/>
      <c r="AK56" s="137"/>
      <c r="AL56" s="29"/>
      <c r="AM56" s="29"/>
      <c r="AN56" s="29"/>
      <c r="AO56" s="261">
        <v>32</v>
      </c>
      <c r="AP56" s="137"/>
      <c r="AQ56" s="29">
        <v>32</v>
      </c>
      <c r="AR56" s="29"/>
      <c r="AS56" s="29"/>
      <c r="AT56" s="261">
        <v>66</v>
      </c>
      <c r="AU56" s="137">
        <v>8</v>
      </c>
      <c r="AV56" s="29">
        <v>58</v>
      </c>
      <c r="AW56" s="29"/>
      <c r="AX56" s="29"/>
      <c r="AY56" s="261">
        <v>0</v>
      </c>
      <c r="AZ56" s="137"/>
      <c r="BA56" s="29"/>
      <c r="BB56" s="29"/>
      <c r="BC56" s="29"/>
      <c r="BD56" s="261">
        <v>0</v>
      </c>
      <c r="BE56" s="137"/>
      <c r="BF56" s="29"/>
      <c r="BG56" s="29"/>
      <c r="BH56" s="29"/>
      <c r="BI56" s="102"/>
      <c r="BJ56" s="137"/>
      <c r="BK56" s="29"/>
      <c r="BL56" s="29"/>
      <c r="BM56" s="29"/>
      <c r="BN56" s="102"/>
      <c r="BO56" s="137"/>
      <c r="BP56" s="29"/>
      <c r="BQ56" s="29"/>
      <c r="BR56" s="29"/>
      <c r="BS56" s="261">
        <v>0</v>
      </c>
      <c r="BT56" s="137"/>
      <c r="BU56" s="29"/>
      <c r="BV56" s="29"/>
      <c r="BW56" s="29"/>
      <c r="BX56" s="261">
        <v>0</v>
      </c>
      <c r="BY56" s="137"/>
      <c r="BZ56" s="29"/>
      <c r="CA56" s="29"/>
      <c r="CB56" s="29"/>
    </row>
    <row r="57" spans="1:80" s="232" customFormat="1" ht="11.25" customHeight="1" x14ac:dyDescent="0.2">
      <c r="A57" s="26" t="s">
        <v>215</v>
      </c>
      <c r="B57" s="579" t="s">
        <v>185</v>
      </c>
      <c r="C57" s="579"/>
      <c r="D57" s="579"/>
      <c r="E57" s="579"/>
      <c r="F57" s="579"/>
      <c r="G57" s="579"/>
      <c r="H57" s="579"/>
      <c r="I57" s="579"/>
      <c r="J57" s="579"/>
      <c r="K57" s="35"/>
      <c r="L57" s="239"/>
      <c r="M57" s="51"/>
      <c r="N57" s="290" t="s">
        <v>156</v>
      </c>
      <c r="O57" s="51"/>
      <c r="P57" s="51"/>
      <c r="Q57" s="51"/>
      <c r="R57" s="51"/>
      <c r="S57" s="226"/>
      <c r="T57" s="233">
        <v>54</v>
      </c>
      <c r="U57" s="24">
        <v>48</v>
      </c>
      <c r="V57" s="150">
        <v>0</v>
      </c>
      <c r="W57" s="28">
        <v>0</v>
      </c>
      <c r="X57" s="29">
        <v>48</v>
      </c>
      <c r="Y57" s="100">
        <v>28</v>
      </c>
      <c r="Z57" s="100">
        <v>20</v>
      </c>
      <c r="AA57" s="100"/>
      <c r="AB57" s="100"/>
      <c r="AC57" s="100">
        <f t="shared" si="33"/>
        <v>0</v>
      </c>
      <c r="AD57" s="129" t="e">
        <f t="shared" si="34"/>
        <v>#VALUE!</v>
      </c>
      <c r="AE57" s="261">
        <f t="shared" si="35"/>
        <v>0</v>
      </c>
      <c r="AF57" s="137"/>
      <c r="AG57" s="29"/>
      <c r="AH57" s="29"/>
      <c r="AI57" s="29"/>
      <c r="AJ57" s="261">
        <f t="shared" si="36"/>
        <v>0</v>
      </c>
      <c r="AK57" s="137"/>
      <c r="AL57" s="29"/>
      <c r="AM57" s="29"/>
      <c r="AN57" s="29"/>
      <c r="AO57" s="261">
        <v>0</v>
      </c>
      <c r="AP57" s="137"/>
      <c r="AQ57" s="29" t="s">
        <v>46</v>
      </c>
      <c r="AR57" s="29"/>
      <c r="AS57" s="29" t="s">
        <v>46</v>
      </c>
      <c r="AT57" s="261">
        <v>48</v>
      </c>
      <c r="AU57" s="137" t="s">
        <v>46</v>
      </c>
      <c r="AV57" s="29">
        <v>48</v>
      </c>
      <c r="AW57" s="29"/>
      <c r="AX57" s="29" t="s">
        <v>46</v>
      </c>
      <c r="AY57" s="261">
        <v>0</v>
      </c>
      <c r="AZ57" s="137"/>
      <c r="BA57" s="29"/>
      <c r="BB57" s="29"/>
      <c r="BC57" s="29"/>
      <c r="BD57" s="261">
        <f t="shared" si="38"/>
        <v>0</v>
      </c>
      <c r="BE57" s="137"/>
      <c r="BF57" s="29"/>
      <c r="BG57" s="29"/>
      <c r="BH57" s="29"/>
      <c r="BI57" s="102">
        <f t="shared" si="39"/>
        <v>0</v>
      </c>
      <c r="BJ57" s="137"/>
      <c r="BK57" s="29"/>
      <c r="BL57" s="29"/>
      <c r="BM57" s="29"/>
      <c r="BN57" s="102">
        <f t="shared" si="40"/>
        <v>0</v>
      </c>
      <c r="BO57" s="137"/>
      <c r="BP57" s="29"/>
      <c r="BQ57" s="29"/>
      <c r="BR57" s="29"/>
      <c r="BS57" s="261">
        <f t="shared" si="41"/>
        <v>0</v>
      </c>
      <c r="BT57" s="137"/>
      <c r="BU57" s="29"/>
      <c r="BV57" s="29"/>
      <c r="BW57" s="29"/>
      <c r="BX57" s="261">
        <f t="shared" si="42"/>
        <v>0</v>
      </c>
      <c r="BY57" s="137"/>
      <c r="BZ57" s="29"/>
      <c r="CA57" s="29"/>
      <c r="CB57" s="29"/>
    </row>
    <row r="58" spans="1:80" s="46" customFormat="1" ht="11.25" customHeight="1" x14ac:dyDescent="0.2">
      <c r="A58" s="49" t="s">
        <v>16</v>
      </c>
      <c r="B58" s="390" t="s">
        <v>114</v>
      </c>
      <c r="C58" s="391"/>
      <c r="D58" s="391"/>
      <c r="E58" s="391"/>
      <c r="F58" s="391"/>
      <c r="G58" s="391"/>
      <c r="H58" s="391"/>
      <c r="I58" s="391"/>
      <c r="J58" s="392"/>
      <c r="K58" s="393"/>
      <c r="L58" s="394"/>
      <c r="M58" s="394"/>
      <c r="N58" s="394"/>
      <c r="O58" s="394"/>
      <c r="P58" s="394"/>
      <c r="Q58" s="394"/>
      <c r="R58" s="395"/>
      <c r="S58" s="163">
        <v>612</v>
      </c>
      <c r="T58" s="213">
        <v>612</v>
      </c>
      <c r="U58" s="52">
        <v>834</v>
      </c>
      <c r="V58" s="52">
        <v>40</v>
      </c>
      <c r="W58" s="52"/>
      <c r="X58" s="52">
        <v>794</v>
      </c>
      <c r="Y58" s="52">
        <v>404</v>
      </c>
      <c r="Z58" s="52">
        <v>390</v>
      </c>
      <c r="AA58" s="52">
        <f t="shared" ref="AA58:AN58" si="43">SUM(AA60:AA70)</f>
        <v>0</v>
      </c>
      <c r="AB58" s="52">
        <f t="shared" si="43"/>
        <v>0</v>
      </c>
      <c r="AC58" s="52">
        <f t="shared" si="43"/>
        <v>0</v>
      </c>
      <c r="AD58" s="52">
        <f t="shared" si="43"/>
        <v>16</v>
      </c>
      <c r="AE58" s="266">
        <f t="shared" si="43"/>
        <v>0</v>
      </c>
      <c r="AF58" s="52">
        <f t="shared" si="43"/>
        <v>0</v>
      </c>
      <c r="AG58" s="52">
        <f t="shared" si="43"/>
        <v>0</v>
      </c>
      <c r="AH58" s="52">
        <f t="shared" si="43"/>
        <v>0</v>
      </c>
      <c r="AI58" s="52">
        <f t="shared" si="43"/>
        <v>0</v>
      </c>
      <c r="AJ58" s="266">
        <f t="shared" si="43"/>
        <v>0</v>
      </c>
      <c r="AK58" s="52">
        <f t="shared" si="43"/>
        <v>0</v>
      </c>
      <c r="AL58" s="52">
        <f t="shared" si="43"/>
        <v>0</v>
      </c>
      <c r="AM58" s="52">
        <f t="shared" si="43"/>
        <v>0</v>
      </c>
      <c r="AN58" s="52">
        <f t="shared" si="43"/>
        <v>0</v>
      </c>
      <c r="AO58" s="266">
        <v>416</v>
      </c>
      <c r="AP58" s="52">
        <v>0</v>
      </c>
      <c r="AQ58" s="52">
        <v>416</v>
      </c>
      <c r="AR58" s="52">
        <f>SUM(AR60:AR70)</f>
        <v>0</v>
      </c>
      <c r="AS58" s="52">
        <v>0</v>
      </c>
      <c r="AT58" s="266">
        <v>294</v>
      </c>
      <c r="AU58" s="52">
        <f>SUM(AU60:AU70)</f>
        <v>32</v>
      </c>
      <c r="AV58" s="52">
        <f>SUM(AV60:AV70)</f>
        <v>262</v>
      </c>
      <c r="AW58" s="52">
        <f>SUM(AW60:AW70)</f>
        <v>0</v>
      </c>
      <c r="AX58" s="52">
        <f>SUM(AX60:AX70)</f>
        <v>0</v>
      </c>
      <c r="AY58" s="266">
        <v>78</v>
      </c>
      <c r="AZ58" s="52">
        <f>SUM(AZ60:AZ70)</f>
        <v>0</v>
      </c>
      <c r="BA58" s="52">
        <v>78</v>
      </c>
      <c r="BB58" s="52">
        <f>SUM(BB60:BB70)</f>
        <v>0</v>
      </c>
      <c r="BC58" s="52">
        <v>0</v>
      </c>
      <c r="BD58" s="266">
        <v>46</v>
      </c>
      <c r="BE58" s="52">
        <v>8</v>
      </c>
      <c r="BF58" s="52">
        <v>38</v>
      </c>
      <c r="BG58" s="52">
        <f>SUM(BG60:BG70)</f>
        <v>0</v>
      </c>
      <c r="BH58" s="52">
        <v>0</v>
      </c>
      <c r="BI58" s="52">
        <f t="shared" ref="BI58:BR58" si="44">SUM(BI60:BI70)</f>
        <v>0</v>
      </c>
      <c r="BJ58" s="52">
        <f t="shared" si="44"/>
        <v>0</v>
      </c>
      <c r="BK58" s="52">
        <f t="shared" si="44"/>
        <v>0</v>
      </c>
      <c r="BL58" s="52">
        <f t="shared" si="44"/>
        <v>0</v>
      </c>
      <c r="BM58" s="52">
        <f t="shared" si="44"/>
        <v>0</v>
      </c>
      <c r="BN58" s="52">
        <f t="shared" si="44"/>
        <v>0</v>
      </c>
      <c r="BO58" s="52">
        <f t="shared" si="44"/>
        <v>0</v>
      </c>
      <c r="BP58" s="52">
        <f t="shared" si="44"/>
        <v>0</v>
      </c>
      <c r="BQ58" s="52">
        <f t="shared" si="44"/>
        <v>0</v>
      </c>
      <c r="BR58" s="52">
        <f t="shared" si="44"/>
        <v>0</v>
      </c>
      <c r="BS58" s="266">
        <v>0</v>
      </c>
      <c r="BT58" s="52">
        <f>SUM(BT60:BT70)</f>
        <v>0</v>
      </c>
      <c r="BU58" s="52">
        <f>SUM(BU60:BU70)</f>
        <v>0</v>
      </c>
      <c r="BV58" s="52">
        <f>SUM(BV60:BV70)</f>
        <v>0</v>
      </c>
      <c r="BW58" s="52">
        <f>SUM(BW60:BW70)</f>
        <v>0</v>
      </c>
      <c r="BX58" s="266">
        <v>0</v>
      </c>
      <c r="BY58" s="52">
        <f>SUM(BY60:BY70)</f>
        <v>0</v>
      </c>
      <c r="BZ58" s="52">
        <f>SUM(BZ60:BZ70)</f>
        <v>0</v>
      </c>
      <c r="CA58" s="52">
        <f>SUM(CA60:CA70)</f>
        <v>0</v>
      </c>
      <c r="CB58" s="52">
        <f>SUM(CB60:CB70)</f>
        <v>0</v>
      </c>
    </row>
    <row r="59" spans="1:80" s="46" customFormat="1" ht="10.5" customHeight="1" x14ac:dyDescent="0.2">
      <c r="A59" s="222"/>
      <c r="B59" s="477" t="s">
        <v>2</v>
      </c>
      <c r="C59" s="478"/>
      <c r="D59" s="478"/>
      <c r="E59" s="478"/>
      <c r="F59" s="478"/>
      <c r="G59" s="478"/>
      <c r="H59" s="478"/>
      <c r="I59" s="478"/>
      <c r="J59" s="479"/>
      <c r="K59" s="223"/>
      <c r="L59" s="224"/>
      <c r="M59" s="224"/>
      <c r="N59" s="224"/>
      <c r="O59" s="224"/>
      <c r="P59" s="224"/>
      <c r="Q59" s="224"/>
      <c r="R59" s="225"/>
      <c r="S59" s="226"/>
      <c r="T59" s="226"/>
      <c r="U59" s="227"/>
      <c r="V59" s="231"/>
      <c r="W59" s="229"/>
      <c r="X59" s="227"/>
      <c r="Y59" s="227"/>
      <c r="Z59" s="227"/>
      <c r="AA59" s="227"/>
      <c r="AB59" s="227"/>
      <c r="AC59" s="227"/>
      <c r="AD59" s="230"/>
      <c r="AE59" s="263"/>
      <c r="AF59" s="230"/>
      <c r="AG59" s="227"/>
      <c r="AH59" s="227"/>
      <c r="AI59" s="227"/>
      <c r="AJ59" s="263"/>
      <c r="AK59" s="230"/>
      <c r="AL59" s="227"/>
      <c r="AM59" s="227"/>
      <c r="AN59" s="227"/>
      <c r="AO59" s="263"/>
      <c r="AP59" s="230"/>
      <c r="AQ59" s="227"/>
      <c r="AR59" s="227"/>
      <c r="AS59" s="227"/>
      <c r="AT59" s="263"/>
      <c r="AU59" s="230"/>
      <c r="AV59" s="227"/>
      <c r="AW59" s="227"/>
      <c r="AX59" s="227"/>
      <c r="AY59" s="263"/>
      <c r="AZ59" s="230"/>
      <c r="BA59" s="227"/>
      <c r="BB59" s="227"/>
      <c r="BC59" s="227"/>
      <c r="BD59" s="263" t="s">
        <v>46</v>
      </c>
      <c r="BE59" s="230"/>
      <c r="BF59" s="227"/>
      <c r="BG59" s="227"/>
      <c r="BH59" s="227"/>
      <c r="BI59" s="227"/>
      <c r="BJ59" s="230"/>
      <c r="BK59" s="227"/>
      <c r="BL59" s="227"/>
      <c r="BM59" s="227"/>
      <c r="BN59" s="227"/>
      <c r="BO59" s="230"/>
      <c r="BP59" s="227"/>
      <c r="BQ59" s="227"/>
      <c r="BR59" s="227"/>
      <c r="BS59" s="263"/>
      <c r="BT59" s="230"/>
      <c r="BU59" s="227"/>
      <c r="BV59" s="227"/>
      <c r="BW59" s="227"/>
      <c r="BX59" s="263" t="s">
        <v>46</v>
      </c>
      <c r="BY59" s="230"/>
      <c r="BZ59" s="227"/>
      <c r="CA59" s="227"/>
      <c r="CB59" s="227"/>
    </row>
    <row r="60" spans="1:80" ht="11.25" customHeight="1" x14ac:dyDescent="0.2">
      <c r="A60" s="26" t="s">
        <v>202</v>
      </c>
      <c r="B60" s="432" t="s">
        <v>216</v>
      </c>
      <c r="C60" s="432"/>
      <c r="D60" s="432"/>
      <c r="E60" s="432"/>
      <c r="F60" s="432"/>
      <c r="G60" s="432"/>
      <c r="H60" s="432"/>
      <c r="I60" s="432"/>
      <c r="J60" s="432"/>
      <c r="K60" s="31"/>
      <c r="L60" s="239"/>
      <c r="M60" s="290"/>
      <c r="N60" s="51" t="s">
        <v>155</v>
      </c>
      <c r="O60" s="51"/>
      <c r="P60" s="51"/>
      <c r="Q60" s="51"/>
      <c r="R60" s="51"/>
      <c r="S60" s="164"/>
      <c r="T60" s="211">
        <v>90</v>
      </c>
      <c r="U60" s="24">
        <v>146</v>
      </c>
      <c r="V60" s="150">
        <v>8</v>
      </c>
      <c r="W60" s="28">
        <v>0</v>
      </c>
      <c r="X60" s="29">
        <v>138</v>
      </c>
      <c r="Y60" s="100">
        <v>68</v>
      </c>
      <c r="Z60" s="100">
        <v>70</v>
      </c>
      <c r="AA60" s="100"/>
      <c r="AB60" s="100"/>
      <c r="AC60" s="100">
        <f t="shared" ref="AC60:AC63" si="45">AH60+AM60+AR60+AW60+BB60+BG60+BL60+BQ60</f>
        <v>0</v>
      </c>
      <c r="AD60" s="129">
        <f t="shared" ref="AD60:AD63" si="46">AF60+AK60+AP60+AU60+AZ60+BE60</f>
        <v>8</v>
      </c>
      <c r="AE60" s="261">
        <f t="shared" ref="AE60:AE63" si="47">AG60+AH60+AI60</f>
        <v>0</v>
      </c>
      <c r="AF60" s="137"/>
      <c r="AG60" s="29"/>
      <c r="AH60" s="29"/>
      <c r="AI60" s="29"/>
      <c r="AJ60" s="261">
        <f t="shared" ref="AJ60:AJ63" si="48">AL60+AM60+AN60</f>
        <v>0</v>
      </c>
      <c r="AK60" s="137"/>
      <c r="AL60" s="29"/>
      <c r="AM60" s="29"/>
      <c r="AN60" s="29"/>
      <c r="AO60" s="261">
        <v>68</v>
      </c>
      <c r="AP60" s="137"/>
      <c r="AQ60" s="29">
        <v>68</v>
      </c>
      <c r="AR60" s="29"/>
      <c r="AS60" s="29"/>
      <c r="AT60" s="261">
        <v>78</v>
      </c>
      <c r="AU60" s="137">
        <v>8</v>
      </c>
      <c r="AV60" s="29">
        <v>70</v>
      </c>
      <c r="AW60" s="29"/>
      <c r="AX60" s="29"/>
      <c r="AY60" s="261">
        <f t="shared" ref="AY60:AY61" si="49">BA60+BB60+BC60</f>
        <v>0</v>
      </c>
      <c r="AZ60" s="137"/>
      <c r="BA60" s="29"/>
      <c r="BB60" s="29"/>
      <c r="BC60" s="29"/>
      <c r="BD60" s="261">
        <f>BF60+BG60+BH60</f>
        <v>0</v>
      </c>
      <c r="BE60" s="137"/>
      <c r="BF60" s="29"/>
      <c r="BG60" s="29"/>
      <c r="BH60" s="29"/>
      <c r="BI60" s="102">
        <f t="shared" ref="BI60:BI63" si="50">BK60+BL60+BM60</f>
        <v>0</v>
      </c>
      <c r="BJ60" s="137"/>
      <c r="BK60" s="29"/>
      <c r="BL60" s="29"/>
      <c r="BM60" s="29"/>
      <c r="BN60" s="102">
        <f t="shared" ref="BN60:BN63" si="51">BP60+BQ60+BR60</f>
        <v>0</v>
      </c>
      <c r="BO60" s="137"/>
      <c r="BP60" s="29"/>
      <c r="BQ60" s="29"/>
      <c r="BR60" s="29"/>
      <c r="BS60" s="261">
        <f t="shared" ref="BS60:BS61" si="52">BU60+BV60+BW60</f>
        <v>0</v>
      </c>
      <c r="BT60" s="137"/>
      <c r="BU60" s="29"/>
      <c r="BV60" s="29"/>
      <c r="BW60" s="29"/>
      <c r="BX60" s="261">
        <f>BZ60+CA60+CB60</f>
        <v>0</v>
      </c>
      <c r="BY60" s="137"/>
      <c r="BZ60" s="29"/>
      <c r="CA60" s="29"/>
      <c r="CB60" s="29"/>
    </row>
    <row r="61" spans="1:80" ht="11.25" customHeight="1" x14ac:dyDescent="0.2">
      <c r="A61" s="26" t="s">
        <v>201</v>
      </c>
      <c r="B61" s="432" t="s">
        <v>183</v>
      </c>
      <c r="C61" s="432"/>
      <c r="D61" s="432"/>
      <c r="E61" s="432"/>
      <c r="F61" s="432"/>
      <c r="G61" s="432"/>
      <c r="H61" s="432"/>
      <c r="I61" s="432"/>
      <c r="J61" s="432"/>
      <c r="K61" s="35"/>
      <c r="L61" s="239"/>
      <c r="M61" s="290" t="s">
        <v>156</v>
      </c>
      <c r="N61" s="51"/>
      <c r="O61" s="51"/>
      <c r="P61" s="51"/>
      <c r="Q61" s="51"/>
      <c r="R61" s="51"/>
      <c r="S61" s="164"/>
      <c r="T61" s="211">
        <v>118</v>
      </c>
      <c r="U61" s="24">
        <v>72</v>
      </c>
      <c r="V61" s="150">
        <v>0</v>
      </c>
      <c r="W61" s="28">
        <v>0</v>
      </c>
      <c r="X61" s="29">
        <v>72</v>
      </c>
      <c r="Y61" s="100">
        <v>36</v>
      </c>
      <c r="Z61" s="100">
        <v>36</v>
      </c>
      <c r="AA61" s="100"/>
      <c r="AB61" s="100"/>
      <c r="AC61" s="100">
        <f t="shared" si="45"/>
        <v>0</v>
      </c>
      <c r="AD61" s="129">
        <f t="shared" si="46"/>
        <v>0</v>
      </c>
      <c r="AE61" s="261">
        <f t="shared" si="47"/>
        <v>0</v>
      </c>
      <c r="AF61" s="137"/>
      <c r="AG61" s="29"/>
      <c r="AH61" s="29"/>
      <c r="AI61" s="29"/>
      <c r="AJ61" s="261">
        <f t="shared" si="48"/>
        <v>0</v>
      </c>
      <c r="AK61" s="137"/>
      <c r="AL61" s="29"/>
      <c r="AM61" s="29"/>
      <c r="AN61" s="29"/>
      <c r="AO61" s="261">
        <v>72</v>
      </c>
      <c r="AP61" s="137"/>
      <c r="AQ61" s="29">
        <v>72</v>
      </c>
      <c r="AR61" s="29"/>
      <c r="AS61" s="29"/>
      <c r="AT61" s="261">
        <v>0</v>
      </c>
      <c r="AU61" s="137"/>
      <c r="AV61" s="29"/>
      <c r="AW61" s="29"/>
      <c r="AX61" s="29"/>
      <c r="AY61" s="261">
        <f t="shared" si="49"/>
        <v>0</v>
      </c>
      <c r="AZ61" s="137"/>
      <c r="BA61" s="29"/>
      <c r="BB61" s="29"/>
      <c r="BC61" s="29"/>
      <c r="BD61" s="261">
        <f>BF61+BG61+BH61</f>
        <v>0</v>
      </c>
      <c r="BE61" s="137"/>
      <c r="BF61" s="29"/>
      <c r="BG61" s="29"/>
      <c r="BH61" s="29"/>
      <c r="BI61" s="102">
        <f t="shared" si="50"/>
        <v>0</v>
      </c>
      <c r="BJ61" s="137"/>
      <c r="BK61" s="29"/>
      <c r="BL61" s="29"/>
      <c r="BM61" s="29"/>
      <c r="BN61" s="102">
        <f t="shared" si="51"/>
        <v>0</v>
      </c>
      <c r="BO61" s="137"/>
      <c r="BP61" s="29"/>
      <c r="BQ61" s="29"/>
      <c r="BR61" s="29"/>
      <c r="BS61" s="261">
        <f t="shared" si="52"/>
        <v>0</v>
      </c>
      <c r="BT61" s="137"/>
      <c r="BU61" s="29"/>
      <c r="BV61" s="29"/>
      <c r="BW61" s="29"/>
      <c r="BX61" s="261">
        <f>BZ61+CA61+CB61</f>
        <v>0</v>
      </c>
      <c r="BY61" s="137"/>
      <c r="BZ61" s="29"/>
      <c r="CA61" s="29"/>
      <c r="CB61" s="29"/>
    </row>
    <row r="62" spans="1:80" ht="21.75" customHeight="1" x14ac:dyDescent="0.2">
      <c r="A62" s="26" t="s">
        <v>200</v>
      </c>
      <c r="B62" s="505" t="s">
        <v>217</v>
      </c>
      <c r="C62" s="506"/>
      <c r="D62" s="506"/>
      <c r="E62" s="506"/>
      <c r="F62" s="506"/>
      <c r="G62" s="506"/>
      <c r="H62" s="506"/>
      <c r="I62" s="506"/>
      <c r="J62" s="507"/>
      <c r="K62" s="239"/>
      <c r="L62" s="51"/>
      <c r="M62" s="51"/>
      <c r="N62" s="193" t="s">
        <v>155</v>
      </c>
      <c r="O62" s="290"/>
      <c r="P62" s="290"/>
      <c r="Q62" s="290"/>
      <c r="R62" s="51"/>
      <c r="S62" s="164"/>
      <c r="T62" s="211">
        <v>60</v>
      </c>
      <c r="U62" s="24">
        <v>118</v>
      </c>
      <c r="V62" s="150">
        <v>8</v>
      </c>
      <c r="W62" s="28">
        <v>0</v>
      </c>
      <c r="X62" s="29">
        <v>110</v>
      </c>
      <c r="Y62" s="100">
        <v>50</v>
      </c>
      <c r="Z62" s="100">
        <v>60</v>
      </c>
      <c r="AA62" s="100"/>
      <c r="AB62" s="100"/>
      <c r="AC62" s="100">
        <f t="shared" si="45"/>
        <v>0</v>
      </c>
      <c r="AD62" s="129">
        <f t="shared" si="46"/>
        <v>8</v>
      </c>
      <c r="AE62" s="261">
        <f t="shared" si="47"/>
        <v>0</v>
      </c>
      <c r="AF62" s="137"/>
      <c r="AG62" s="29"/>
      <c r="AH62" s="29"/>
      <c r="AI62" s="29"/>
      <c r="AJ62" s="261">
        <f t="shared" si="48"/>
        <v>0</v>
      </c>
      <c r="AK62" s="137"/>
      <c r="AL62" s="29"/>
      <c r="AM62" s="29"/>
      <c r="AN62" s="29"/>
      <c r="AO62" s="261">
        <v>58</v>
      </c>
      <c r="AP62" s="137"/>
      <c r="AQ62" s="29">
        <v>58</v>
      </c>
      <c r="AR62" s="29"/>
      <c r="AS62" s="29"/>
      <c r="AT62" s="261">
        <v>60</v>
      </c>
      <c r="AU62" s="137">
        <v>8</v>
      </c>
      <c r="AV62" s="316">
        <v>52</v>
      </c>
      <c r="AW62" s="29"/>
      <c r="AX62" s="29"/>
      <c r="AY62" s="261">
        <v>0</v>
      </c>
      <c r="AZ62" s="137"/>
      <c r="BA62" s="29" t="s">
        <v>46</v>
      </c>
      <c r="BB62" s="29"/>
      <c r="BC62" s="29" t="s">
        <v>46</v>
      </c>
      <c r="BD62" s="261">
        <f>BF62+BG62+BH62</f>
        <v>0</v>
      </c>
      <c r="BE62" s="137"/>
      <c r="BF62" s="29"/>
      <c r="BG62" s="29"/>
      <c r="BH62" s="29"/>
      <c r="BI62" s="102">
        <f t="shared" si="50"/>
        <v>0</v>
      </c>
      <c r="BJ62" s="137"/>
      <c r="BK62" s="29"/>
      <c r="BL62" s="29"/>
      <c r="BM62" s="29"/>
      <c r="BN62" s="102">
        <f t="shared" si="51"/>
        <v>0</v>
      </c>
      <c r="BO62" s="137"/>
      <c r="BP62" s="29"/>
      <c r="BQ62" s="29"/>
      <c r="BR62" s="29"/>
      <c r="BS62" s="261">
        <v>0</v>
      </c>
      <c r="BT62" s="137"/>
      <c r="BU62" s="29" t="s">
        <v>46</v>
      </c>
      <c r="BV62" s="29"/>
      <c r="BW62" s="29" t="s">
        <v>46</v>
      </c>
      <c r="BX62" s="261">
        <f>BZ62+CA62+CB62</f>
        <v>0</v>
      </c>
      <c r="BY62" s="137"/>
      <c r="BZ62" s="29"/>
      <c r="CA62" s="29"/>
      <c r="CB62" s="29"/>
    </row>
    <row r="63" spans="1:80" ht="11.25" customHeight="1" x14ac:dyDescent="0.2">
      <c r="A63" s="26" t="s">
        <v>199</v>
      </c>
      <c r="B63" s="492" t="s">
        <v>218</v>
      </c>
      <c r="C63" s="493"/>
      <c r="D63" s="493"/>
      <c r="E63" s="493"/>
      <c r="F63" s="493"/>
      <c r="G63" s="493"/>
      <c r="H63" s="493"/>
      <c r="I63" s="493"/>
      <c r="J63" s="494"/>
      <c r="K63" s="36"/>
      <c r="L63" s="239"/>
      <c r="M63" s="51" t="s">
        <v>156</v>
      </c>
      <c r="N63" s="290"/>
      <c r="O63" s="290"/>
      <c r="P63" s="290"/>
      <c r="Q63" s="290"/>
      <c r="R63" s="51"/>
      <c r="S63" s="164"/>
      <c r="T63" s="211">
        <v>60</v>
      </c>
      <c r="U63" s="24">
        <v>80</v>
      </c>
      <c r="V63" s="150">
        <v>0</v>
      </c>
      <c r="W63" s="28">
        <v>0</v>
      </c>
      <c r="X63" s="29">
        <v>80</v>
      </c>
      <c r="Y63" s="100">
        <v>44</v>
      </c>
      <c r="Z63" s="100">
        <v>36</v>
      </c>
      <c r="AA63" s="100"/>
      <c r="AB63" s="100"/>
      <c r="AC63" s="100">
        <f t="shared" si="45"/>
        <v>0</v>
      </c>
      <c r="AD63" s="129">
        <f t="shared" si="46"/>
        <v>0</v>
      </c>
      <c r="AE63" s="261">
        <f t="shared" si="47"/>
        <v>0</v>
      </c>
      <c r="AF63" s="137"/>
      <c r="AG63" s="29"/>
      <c r="AH63" s="29"/>
      <c r="AI63" s="29"/>
      <c r="AJ63" s="261">
        <f t="shared" si="48"/>
        <v>0</v>
      </c>
      <c r="AK63" s="137"/>
      <c r="AL63" s="29"/>
      <c r="AM63" s="29"/>
      <c r="AN63" s="29"/>
      <c r="AO63" s="261">
        <v>80</v>
      </c>
      <c r="AP63" s="137"/>
      <c r="AQ63" s="29">
        <v>80</v>
      </c>
      <c r="AR63" s="29"/>
      <c r="AS63" s="29"/>
      <c r="AT63" s="261">
        <v>0</v>
      </c>
      <c r="AU63" s="137"/>
      <c r="AV63" s="29"/>
      <c r="AW63" s="29"/>
      <c r="AX63" s="29"/>
      <c r="AY63" s="261">
        <v>0</v>
      </c>
      <c r="AZ63" s="137"/>
      <c r="BA63" s="29"/>
      <c r="BB63" s="29"/>
      <c r="BC63" s="29"/>
      <c r="BD63" s="261">
        <f>BF63+BG63+BH63</f>
        <v>0</v>
      </c>
      <c r="BE63" s="137"/>
      <c r="BF63" s="29"/>
      <c r="BG63" s="29"/>
      <c r="BH63" s="29"/>
      <c r="BI63" s="102">
        <f t="shared" si="50"/>
        <v>0</v>
      </c>
      <c r="BJ63" s="137"/>
      <c r="BK63" s="29"/>
      <c r="BL63" s="29"/>
      <c r="BM63" s="29"/>
      <c r="BN63" s="102">
        <f t="shared" si="51"/>
        <v>0</v>
      </c>
      <c r="BO63" s="137"/>
      <c r="BP63" s="29"/>
      <c r="BQ63" s="29"/>
      <c r="BR63" s="29"/>
      <c r="BS63" s="261">
        <v>0</v>
      </c>
      <c r="BT63" s="137"/>
      <c r="BU63" s="29"/>
      <c r="BV63" s="29"/>
      <c r="BW63" s="29"/>
      <c r="BX63" s="261">
        <f>BZ63+CA63+CB63</f>
        <v>0</v>
      </c>
      <c r="BY63" s="137"/>
      <c r="BZ63" s="29"/>
      <c r="CA63" s="29"/>
      <c r="CB63" s="29"/>
    </row>
    <row r="64" spans="1:80" s="336" customFormat="1" ht="12" customHeight="1" x14ac:dyDescent="0.2">
      <c r="A64" s="320" t="s">
        <v>198</v>
      </c>
      <c r="B64" s="396" t="s">
        <v>186</v>
      </c>
      <c r="C64" s="397"/>
      <c r="D64" s="397"/>
      <c r="E64" s="397"/>
      <c r="F64" s="397"/>
      <c r="G64" s="397"/>
      <c r="H64" s="397"/>
      <c r="I64" s="397"/>
      <c r="J64" s="398"/>
      <c r="K64" s="321"/>
      <c r="L64" s="322"/>
      <c r="M64" s="322" t="s">
        <v>156</v>
      </c>
      <c r="N64" s="323"/>
      <c r="O64" s="324"/>
      <c r="P64" s="322"/>
      <c r="Q64" s="324"/>
      <c r="R64" s="322"/>
      <c r="S64" s="325"/>
      <c r="T64" s="326"/>
      <c r="U64" s="327">
        <v>48</v>
      </c>
      <c r="V64" s="328">
        <v>0</v>
      </c>
      <c r="W64" s="329">
        <v>0</v>
      </c>
      <c r="X64" s="330">
        <v>48</v>
      </c>
      <c r="Y64" s="331">
        <v>32</v>
      </c>
      <c r="Z64" s="331">
        <v>16</v>
      </c>
      <c r="AA64" s="331"/>
      <c r="AB64" s="331"/>
      <c r="AC64" s="331">
        <v>0</v>
      </c>
      <c r="AD64" s="332"/>
      <c r="AE64" s="333">
        <v>0</v>
      </c>
      <c r="AF64" s="334"/>
      <c r="AG64" s="330"/>
      <c r="AH64" s="330"/>
      <c r="AI64" s="330"/>
      <c r="AJ64" s="333">
        <v>0</v>
      </c>
      <c r="AK64" s="334"/>
      <c r="AL64" s="330"/>
      <c r="AM64" s="330"/>
      <c r="AN64" s="330"/>
      <c r="AO64" s="333">
        <v>48</v>
      </c>
      <c r="AP64" s="334"/>
      <c r="AQ64" s="330">
        <v>48</v>
      </c>
      <c r="AR64" s="330"/>
      <c r="AS64" s="330"/>
      <c r="AT64" s="333">
        <v>0</v>
      </c>
      <c r="AU64" s="334"/>
      <c r="AV64" s="330"/>
      <c r="AW64" s="330"/>
      <c r="AX64" s="330"/>
      <c r="AY64" s="333">
        <v>0</v>
      </c>
      <c r="AZ64" s="334"/>
      <c r="BA64" s="330"/>
      <c r="BB64" s="330"/>
      <c r="BC64" s="330"/>
      <c r="BD64" s="333">
        <v>0</v>
      </c>
      <c r="BE64" s="334"/>
      <c r="BF64" s="330"/>
      <c r="BG64" s="330"/>
      <c r="BH64" s="330">
        <v>0</v>
      </c>
      <c r="BI64" s="335"/>
      <c r="BJ64" s="334"/>
      <c r="BK64" s="330"/>
      <c r="BL64" s="330"/>
      <c r="BM64" s="330"/>
      <c r="BN64" s="335"/>
      <c r="BO64" s="334"/>
      <c r="BP64" s="330"/>
      <c r="BQ64" s="330"/>
      <c r="BR64" s="330"/>
      <c r="BS64" s="333">
        <v>0</v>
      </c>
      <c r="BT64" s="334"/>
      <c r="BU64" s="330"/>
      <c r="BV64" s="330"/>
      <c r="BW64" s="330"/>
      <c r="BX64" s="333">
        <v>0</v>
      </c>
      <c r="BY64" s="334"/>
      <c r="BZ64" s="330" t="s">
        <v>46</v>
      </c>
      <c r="CA64" s="330"/>
      <c r="CB64" s="330" t="s">
        <v>46</v>
      </c>
    </row>
    <row r="65" spans="1:80" s="336" customFormat="1" ht="12" customHeight="1" x14ac:dyDescent="0.2">
      <c r="A65" s="320" t="s">
        <v>197</v>
      </c>
      <c r="B65" s="396" t="s">
        <v>184</v>
      </c>
      <c r="C65" s="397"/>
      <c r="D65" s="397"/>
      <c r="E65" s="397"/>
      <c r="F65" s="397"/>
      <c r="G65" s="397"/>
      <c r="H65" s="397"/>
      <c r="I65" s="397"/>
      <c r="J65" s="398"/>
      <c r="K65" s="321"/>
      <c r="L65" s="322"/>
      <c r="M65" s="322" t="s">
        <v>156</v>
      </c>
      <c r="N65" s="323"/>
      <c r="O65" s="324"/>
      <c r="P65" s="322"/>
      <c r="Q65" s="324"/>
      <c r="R65" s="322"/>
      <c r="S65" s="325"/>
      <c r="T65" s="326"/>
      <c r="U65" s="327">
        <v>60</v>
      </c>
      <c r="V65" s="328">
        <v>0</v>
      </c>
      <c r="W65" s="329">
        <v>0</v>
      </c>
      <c r="X65" s="330">
        <v>60</v>
      </c>
      <c r="Y65" s="331">
        <v>34</v>
      </c>
      <c r="Z65" s="331">
        <v>26</v>
      </c>
      <c r="AA65" s="331"/>
      <c r="AB65" s="331"/>
      <c r="AC65" s="331">
        <v>0</v>
      </c>
      <c r="AD65" s="332"/>
      <c r="AE65" s="333">
        <v>0</v>
      </c>
      <c r="AF65" s="334"/>
      <c r="AG65" s="330"/>
      <c r="AH65" s="330"/>
      <c r="AI65" s="330"/>
      <c r="AJ65" s="333">
        <v>0</v>
      </c>
      <c r="AK65" s="334"/>
      <c r="AL65" s="330"/>
      <c r="AM65" s="330"/>
      <c r="AN65" s="330"/>
      <c r="AO65" s="333">
        <v>60</v>
      </c>
      <c r="AP65" s="334"/>
      <c r="AQ65" s="330">
        <v>60</v>
      </c>
      <c r="AR65" s="330"/>
      <c r="AS65" s="330"/>
      <c r="AT65" s="333"/>
      <c r="AU65" s="334"/>
      <c r="AV65" s="330"/>
      <c r="AW65" s="330"/>
      <c r="AX65" s="330"/>
      <c r="AY65" s="333">
        <v>0</v>
      </c>
      <c r="AZ65" s="334"/>
      <c r="BA65" s="330"/>
      <c r="BB65" s="330"/>
      <c r="BC65" s="330"/>
      <c r="BD65" s="333">
        <v>0</v>
      </c>
      <c r="BE65" s="334"/>
      <c r="BF65" s="330"/>
      <c r="BG65" s="330"/>
      <c r="BH65" s="330"/>
      <c r="BI65" s="335"/>
      <c r="BJ65" s="334"/>
      <c r="BK65" s="330"/>
      <c r="BL65" s="330"/>
      <c r="BM65" s="330"/>
      <c r="BN65" s="335"/>
      <c r="BO65" s="334"/>
      <c r="BP65" s="330"/>
      <c r="BQ65" s="330"/>
      <c r="BR65" s="330"/>
      <c r="BS65" s="333">
        <v>0</v>
      </c>
      <c r="BT65" s="334"/>
      <c r="BU65" s="330"/>
      <c r="BV65" s="330"/>
      <c r="BW65" s="330"/>
      <c r="BX65" s="333">
        <v>0</v>
      </c>
      <c r="BY65" s="334"/>
      <c r="BZ65" s="330"/>
      <c r="CA65" s="330"/>
      <c r="CB65" s="330"/>
    </row>
    <row r="66" spans="1:80" ht="11.25" customHeight="1" x14ac:dyDescent="0.2">
      <c r="A66" s="26" t="s">
        <v>196</v>
      </c>
      <c r="B66" s="387" t="s">
        <v>224</v>
      </c>
      <c r="C66" s="388"/>
      <c r="D66" s="388"/>
      <c r="E66" s="388"/>
      <c r="F66" s="388"/>
      <c r="G66" s="388"/>
      <c r="H66" s="388"/>
      <c r="I66" s="388"/>
      <c r="J66" s="389"/>
      <c r="K66" s="35"/>
      <c r="L66" s="51"/>
      <c r="M66" s="51"/>
      <c r="N66" s="239" t="s">
        <v>156</v>
      </c>
      <c r="O66" s="290"/>
      <c r="P66" s="290"/>
      <c r="Q66" s="290"/>
      <c r="R66" s="51"/>
      <c r="S66" s="164"/>
      <c r="T66" s="211"/>
      <c r="U66" s="366">
        <v>68</v>
      </c>
      <c r="V66" s="150">
        <v>0</v>
      </c>
      <c r="W66" s="28">
        <v>0</v>
      </c>
      <c r="X66" s="29">
        <v>68</v>
      </c>
      <c r="Y66" s="100">
        <v>34</v>
      </c>
      <c r="Z66" s="100">
        <v>34</v>
      </c>
      <c r="AA66" s="100"/>
      <c r="AB66" s="100"/>
      <c r="AC66" s="100">
        <v>0</v>
      </c>
      <c r="AD66" s="129"/>
      <c r="AE66" s="261">
        <v>0</v>
      </c>
      <c r="AF66" s="137"/>
      <c r="AG66" s="29"/>
      <c r="AH66" s="29"/>
      <c r="AI66" s="29"/>
      <c r="AJ66" s="261">
        <v>0</v>
      </c>
      <c r="AK66" s="137"/>
      <c r="AL66" s="29"/>
      <c r="AM66" s="29"/>
      <c r="AN66" s="29"/>
      <c r="AO66" s="261">
        <v>30</v>
      </c>
      <c r="AP66" s="137"/>
      <c r="AQ66" s="29">
        <v>30</v>
      </c>
      <c r="AR66" s="29"/>
      <c r="AS66" s="29"/>
      <c r="AT66" s="261">
        <v>38</v>
      </c>
      <c r="AU66" s="137"/>
      <c r="AV66" s="29">
        <v>38</v>
      </c>
      <c r="AW66" s="29"/>
      <c r="AX66" s="29"/>
      <c r="AY66" s="261">
        <v>0</v>
      </c>
      <c r="AZ66" s="137"/>
      <c r="BA66" s="29"/>
      <c r="BB66" s="29"/>
      <c r="BC66" s="29"/>
      <c r="BD66" s="261">
        <v>0</v>
      </c>
      <c r="BE66" s="137"/>
      <c r="BF66" s="29" t="s">
        <v>46</v>
      </c>
      <c r="BG66" s="29"/>
      <c r="BH66" s="29" t="s">
        <v>46</v>
      </c>
      <c r="BI66" s="102"/>
      <c r="BJ66" s="137"/>
      <c r="BK66" s="29"/>
      <c r="BL66" s="29"/>
      <c r="BM66" s="29"/>
      <c r="BN66" s="102"/>
      <c r="BO66" s="137"/>
      <c r="BP66" s="29"/>
      <c r="BQ66" s="29"/>
      <c r="BR66" s="29"/>
      <c r="BS66" s="261">
        <v>0</v>
      </c>
      <c r="BT66" s="137"/>
      <c r="BU66" s="29"/>
      <c r="BV66" s="29"/>
      <c r="BW66" s="29"/>
      <c r="BX66" s="261">
        <v>0</v>
      </c>
      <c r="BY66" s="137"/>
      <c r="BZ66" s="29"/>
      <c r="CA66" s="29"/>
      <c r="CB66" s="29"/>
    </row>
    <row r="67" spans="1:80" ht="11.25" customHeight="1" x14ac:dyDescent="0.2">
      <c r="A67" s="26" t="s">
        <v>195</v>
      </c>
      <c r="B67" s="387" t="s">
        <v>187</v>
      </c>
      <c r="C67" s="388"/>
      <c r="D67" s="388"/>
      <c r="E67" s="388"/>
      <c r="F67" s="388"/>
      <c r="G67" s="388"/>
      <c r="H67" s="388"/>
      <c r="I67" s="388"/>
      <c r="J67" s="389"/>
      <c r="K67" s="35"/>
      <c r="L67" s="51"/>
      <c r="M67" s="51"/>
      <c r="N67" s="51" t="s">
        <v>156</v>
      </c>
      <c r="O67" s="51"/>
      <c r="P67" s="290"/>
      <c r="Q67" s="290"/>
      <c r="R67" s="51"/>
      <c r="S67" s="164"/>
      <c r="T67" s="211"/>
      <c r="U67" s="366">
        <v>56</v>
      </c>
      <c r="V67" s="150">
        <v>8</v>
      </c>
      <c r="W67" s="28">
        <v>0</v>
      </c>
      <c r="X67" s="29">
        <v>48</v>
      </c>
      <c r="Y67" s="100">
        <v>32</v>
      </c>
      <c r="Z67" s="100">
        <v>16</v>
      </c>
      <c r="AA67" s="100"/>
      <c r="AB67" s="100"/>
      <c r="AC67" s="100">
        <v>0</v>
      </c>
      <c r="AD67" s="129"/>
      <c r="AE67" s="261">
        <v>0</v>
      </c>
      <c r="AF67" s="137"/>
      <c r="AG67" s="29"/>
      <c r="AH67" s="29"/>
      <c r="AI67" s="29"/>
      <c r="AJ67" s="261">
        <v>0</v>
      </c>
      <c r="AK67" s="137"/>
      <c r="AL67" s="29"/>
      <c r="AM67" s="29"/>
      <c r="AN67" s="29"/>
      <c r="AO67" s="261">
        <v>0</v>
      </c>
      <c r="AP67" s="137"/>
      <c r="AQ67" s="29"/>
      <c r="AR67" s="29"/>
      <c r="AS67" s="29"/>
      <c r="AT67" s="261">
        <v>56</v>
      </c>
      <c r="AU67" s="137">
        <v>8</v>
      </c>
      <c r="AV67" s="29">
        <v>48</v>
      </c>
      <c r="AW67" s="29"/>
      <c r="AX67" s="29"/>
      <c r="AY67" s="261">
        <v>0</v>
      </c>
      <c r="AZ67" s="137"/>
      <c r="BA67" s="29"/>
      <c r="BB67" s="29"/>
      <c r="BC67" s="29"/>
      <c r="BD67" s="261">
        <v>0</v>
      </c>
      <c r="BE67" s="137"/>
      <c r="BF67" s="29"/>
      <c r="BG67" s="29"/>
      <c r="BH67" s="29"/>
      <c r="BI67" s="102"/>
      <c r="BJ67" s="137"/>
      <c r="BK67" s="29"/>
      <c r="BL67" s="29"/>
      <c r="BM67" s="29"/>
      <c r="BN67" s="102"/>
      <c r="BO67" s="137"/>
      <c r="BP67" s="29"/>
      <c r="BQ67" s="29"/>
      <c r="BR67" s="29"/>
      <c r="BS67" s="261">
        <v>0</v>
      </c>
      <c r="BT67" s="137"/>
      <c r="BU67" s="29"/>
      <c r="BV67" s="29"/>
      <c r="BW67" s="29"/>
      <c r="BX67" s="261">
        <v>0</v>
      </c>
      <c r="BY67" s="137"/>
      <c r="BZ67" s="29"/>
      <c r="CA67" s="29"/>
      <c r="CB67" s="29"/>
    </row>
    <row r="68" spans="1:80" ht="11.25" customHeight="1" x14ac:dyDescent="0.2">
      <c r="A68" s="26" t="s">
        <v>194</v>
      </c>
      <c r="B68" s="387" t="s">
        <v>151</v>
      </c>
      <c r="C68" s="388"/>
      <c r="D68" s="388"/>
      <c r="E68" s="388"/>
      <c r="F68" s="388"/>
      <c r="G68" s="388"/>
      <c r="H68" s="388"/>
      <c r="I68" s="388"/>
      <c r="J68" s="389"/>
      <c r="K68" s="35"/>
      <c r="L68" s="51"/>
      <c r="M68" s="51"/>
      <c r="N68" s="239"/>
      <c r="O68" s="290"/>
      <c r="P68" s="51" t="s">
        <v>155</v>
      </c>
      <c r="Q68" s="290"/>
      <c r="R68" s="51"/>
      <c r="S68" s="164"/>
      <c r="T68" s="211"/>
      <c r="U68" s="366">
        <v>76</v>
      </c>
      <c r="V68" s="150">
        <v>8</v>
      </c>
      <c r="W68" s="28">
        <v>0</v>
      </c>
      <c r="X68" s="29">
        <v>68</v>
      </c>
      <c r="Y68" s="100">
        <v>20</v>
      </c>
      <c r="Z68" s="100">
        <v>48</v>
      </c>
      <c r="AA68" s="100"/>
      <c r="AB68" s="100"/>
      <c r="AC68" s="100">
        <v>0</v>
      </c>
      <c r="AD68" s="129"/>
      <c r="AE68" s="261">
        <v>0</v>
      </c>
      <c r="AF68" s="137"/>
      <c r="AG68" s="29"/>
      <c r="AH68" s="29"/>
      <c r="AI68" s="29"/>
      <c r="AJ68" s="261">
        <v>0</v>
      </c>
      <c r="AK68" s="137"/>
      <c r="AL68" s="29"/>
      <c r="AM68" s="29"/>
      <c r="AN68" s="29"/>
      <c r="AO68" s="261">
        <v>0</v>
      </c>
      <c r="AP68" s="137"/>
      <c r="AQ68" s="29"/>
      <c r="AR68" s="29"/>
      <c r="AS68" s="29"/>
      <c r="AT68" s="261">
        <v>0</v>
      </c>
      <c r="AU68" s="137"/>
      <c r="AV68" s="29"/>
      <c r="AW68" s="29"/>
      <c r="AX68" s="29"/>
      <c r="AY68" s="261">
        <v>30</v>
      </c>
      <c r="AZ68" s="137"/>
      <c r="BA68" s="29">
        <v>30</v>
      </c>
      <c r="BB68" s="29"/>
      <c r="BC68" s="29"/>
      <c r="BD68" s="261">
        <v>38</v>
      </c>
      <c r="BE68" s="137">
        <v>8</v>
      </c>
      <c r="BF68" s="29">
        <v>38</v>
      </c>
      <c r="BG68" s="29"/>
      <c r="BH68" s="29"/>
      <c r="BI68" s="102"/>
      <c r="BJ68" s="137"/>
      <c r="BK68" s="29"/>
      <c r="BL68" s="29"/>
      <c r="BM68" s="29"/>
      <c r="BN68" s="102"/>
      <c r="BO68" s="137"/>
      <c r="BP68" s="29"/>
      <c r="BQ68" s="29"/>
      <c r="BR68" s="29"/>
      <c r="BS68" s="261">
        <v>0</v>
      </c>
      <c r="BT68" s="137"/>
      <c r="BU68" s="29"/>
      <c r="BV68" s="29"/>
      <c r="BW68" s="29"/>
      <c r="BX68" s="261">
        <v>0</v>
      </c>
      <c r="BY68" s="137"/>
      <c r="BZ68" s="29"/>
      <c r="CA68" s="29"/>
      <c r="CB68" s="29"/>
    </row>
    <row r="69" spans="1:80" ht="11.25" customHeight="1" x14ac:dyDescent="0.2">
      <c r="A69" s="26" t="s">
        <v>225</v>
      </c>
      <c r="B69" s="387" t="s">
        <v>176</v>
      </c>
      <c r="C69" s="388"/>
      <c r="D69" s="388"/>
      <c r="E69" s="388"/>
      <c r="F69" s="388"/>
      <c r="G69" s="388"/>
      <c r="H69" s="388"/>
      <c r="I69" s="388"/>
      <c r="J69" s="389"/>
      <c r="K69" s="35"/>
      <c r="L69" s="51"/>
      <c r="M69" s="51"/>
      <c r="N69" s="239"/>
      <c r="O69" s="51" t="s">
        <v>156</v>
      </c>
      <c r="P69" s="290"/>
      <c r="Q69" s="290"/>
      <c r="R69" s="51"/>
      <c r="S69" s="164"/>
      <c r="T69" s="211"/>
      <c r="U69" s="366">
        <v>48</v>
      </c>
      <c r="V69" s="150">
        <v>0</v>
      </c>
      <c r="W69" s="28">
        <v>0</v>
      </c>
      <c r="X69" s="29">
        <v>48</v>
      </c>
      <c r="Y69" s="100">
        <v>36</v>
      </c>
      <c r="Z69" s="100">
        <v>12</v>
      </c>
      <c r="AA69" s="100"/>
      <c r="AB69" s="100"/>
      <c r="AC69" s="100">
        <v>0</v>
      </c>
      <c r="AD69" s="129"/>
      <c r="AE69" s="261">
        <v>0</v>
      </c>
      <c r="AF69" s="137"/>
      <c r="AG69" s="29"/>
      <c r="AH69" s="29"/>
      <c r="AI69" s="29"/>
      <c r="AJ69" s="261">
        <v>0</v>
      </c>
      <c r="AK69" s="137"/>
      <c r="AL69" s="29"/>
      <c r="AM69" s="29"/>
      <c r="AN69" s="29"/>
      <c r="AO69" s="261">
        <v>0</v>
      </c>
      <c r="AP69" s="137"/>
      <c r="AQ69" s="29"/>
      <c r="AR69" s="29"/>
      <c r="AS69" s="29"/>
      <c r="AT69" s="261">
        <v>0</v>
      </c>
      <c r="AU69" s="137"/>
      <c r="AV69" s="29"/>
      <c r="AW69" s="29"/>
      <c r="AX69" s="29"/>
      <c r="AY69" s="261">
        <v>48</v>
      </c>
      <c r="AZ69" s="137"/>
      <c r="BA69" s="29">
        <v>48</v>
      </c>
      <c r="BB69" s="29"/>
      <c r="BC69" s="29"/>
      <c r="BD69" s="261">
        <v>0</v>
      </c>
      <c r="BE69" s="137"/>
      <c r="BF69" s="29"/>
      <c r="BG69" s="29"/>
      <c r="BH69" s="29"/>
      <c r="BI69" s="102"/>
      <c r="BJ69" s="137"/>
      <c r="BK69" s="29"/>
      <c r="BL69" s="29"/>
      <c r="BM69" s="29"/>
      <c r="BN69" s="102"/>
      <c r="BO69" s="137"/>
      <c r="BP69" s="29"/>
      <c r="BQ69" s="29"/>
      <c r="BR69" s="29"/>
      <c r="BS69" s="261">
        <v>0</v>
      </c>
      <c r="BT69" s="137"/>
      <c r="BU69" s="29"/>
      <c r="BV69" s="29"/>
      <c r="BW69" s="29"/>
      <c r="BX69" s="261">
        <v>0</v>
      </c>
      <c r="BY69" s="137"/>
      <c r="BZ69" s="29"/>
      <c r="CA69" s="29"/>
      <c r="CB69" s="29"/>
    </row>
    <row r="70" spans="1:80" ht="12.75" customHeight="1" x14ac:dyDescent="0.2">
      <c r="A70" s="26" t="s">
        <v>226</v>
      </c>
      <c r="B70" s="492" t="s">
        <v>220</v>
      </c>
      <c r="C70" s="493"/>
      <c r="D70" s="493"/>
      <c r="E70" s="493"/>
      <c r="F70" s="493"/>
      <c r="G70" s="493"/>
      <c r="H70" s="493"/>
      <c r="I70" s="493"/>
      <c r="J70" s="494"/>
      <c r="K70" s="35"/>
      <c r="L70" s="51"/>
      <c r="M70" s="51"/>
      <c r="N70" s="51" t="s">
        <v>155</v>
      </c>
      <c r="O70" s="51"/>
      <c r="P70" s="51"/>
      <c r="Q70" s="51"/>
      <c r="R70" s="239"/>
      <c r="S70" s="164"/>
      <c r="T70" s="211"/>
      <c r="U70" s="24">
        <v>62</v>
      </c>
      <c r="V70" s="150">
        <v>8</v>
      </c>
      <c r="W70" s="28">
        <f>AI70+AN70+AS70+AX70+BC70+BH70+BM70+BR70</f>
        <v>0</v>
      </c>
      <c r="X70" s="29">
        <v>54</v>
      </c>
      <c r="Y70" s="100">
        <f>X70-Z70-AA70</f>
        <v>18</v>
      </c>
      <c r="Z70" s="100">
        <v>36</v>
      </c>
      <c r="AA70" s="100"/>
      <c r="AB70" s="100"/>
      <c r="AC70" s="100">
        <f>AH70+AM70+AR70+AW70+BB70+BG70+BL70+BQ70</f>
        <v>0</v>
      </c>
      <c r="AD70" s="129"/>
      <c r="AE70" s="261">
        <f>AG70+AH70+AI70</f>
        <v>0</v>
      </c>
      <c r="AF70" s="137"/>
      <c r="AG70" s="29"/>
      <c r="AH70" s="29"/>
      <c r="AI70" s="29"/>
      <c r="AJ70" s="261">
        <f>AL70+AM70+AN70</f>
        <v>0</v>
      </c>
      <c r="AK70" s="137"/>
      <c r="AL70" s="29"/>
      <c r="AM70" s="29"/>
      <c r="AN70" s="29"/>
      <c r="AO70" s="261">
        <f>AQ70+AR70+AS70</f>
        <v>0</v>
      </c>
      <c r="AP70" s="137"/>
      <c r="AQ70" s="29"/>
      <c r="AR70" s="29"/>
      <c r="AS70" s="29"/>
      <c r="AT70" s="261">
        <v>62</v>
      </c>
      <c r="AU70" s="137">
        <v>8</v>
      </c>
      <c r="AV70" s="29">
        <v>54</v>
      </c>
      <c r="AW70" s="29"/>
      <c r="AX70" s="29"/>
      <c r="AY70" s="261">
        <f>BA70+BB70+BC70</f>
        <v>0</v>
      </c>
      <c r="AZ70" s="137"/>
      <c r="BA70" s="29"/>
      <c r="BB70" s="29"/>
      <c r="BC70" s="29"/>
      <c r="BD70" s="261">
        <f>BF70+BG70+BH70</f>
        <v>0</v>
      </c>
      <c r="BE70" s="137"/>
      <c r="BF70" s="29"/>
      <c r="BG70" s="29"/>
      <c r="BH70" s="29"/>
      <c r="BI70" s="102">
        <f>BK70+BL70+BM70</f>
        <v>0</v>
      </c>
      <c r="BJ70" s="137"/>
      <c r="BK70" s="29"/>
      <c r="BL70" s="29"/>
      <c r="BM70" s="29"/>
      <c r="BN70" s="102">
        <f>BP70+BQ70+BR70</f>
        <v>0</v>
      </c>
      <c r="BO70" s="137"/>
      <c r="BP70" s="29"/>
      <c r="BQ70" s="29"/>
      <c r="BR70" s="29"/>
      <c r="BS70" s="261">
        <f>BU70+BV70+BW70</f>
        <v>0</v>
      </c>
      <c r="BT70" s="137"/>
      <c r="BU70" s="29"/>
      <c r="BV70" s="29"/>
      <c r="BW70" s="29"/>
      <c r="BX70" s="261">
        <f>BZ70+CA70+CB70</f>
        <v>0</v>
      </c>
      <c r="BY70" s="137"/>
      <c r="BZ70" s="29"/>
      <c r="CA70" s="29"/>
      <c r="CB70" s="29"/>
    </row>
    <row r="71" spans="1:80" s="46" customFormat="1" ht="11.25" customHeight="1" x14ac:dyDescent="0.2">
      <c r="A71" s="49" t="s">
        <v>17</v>
      </c>
      <c r="B71" s="390" t="s">
        <v>115</v>
      </c>
      <c r="C71" s="391"/>
      <c r="D71" s="391"/>
      <c r="E71" s="391"/>
      <c r="F71" s="391"/>
      <c r="G71" s="391"/>
      <c r="H71" s="391"/>
      <c r="I71" s="391"/>
      <c r="J71" s="392"/>
      <c r="K71" s="483"/>
      <c r="L71" s="484"/>
      <c r="M71" s="484"/>
      <c r="N71" s="484"/>
      <c r="O71" s="484"/>
      <c r="P71" s="484"/>
      <c r="Q71" s="484"/>
      <c r="R71" s="485"/>
      <c r="S71" s="163">
        <v>1728</v>
      </c>
      <c r="T71" s="213">
        <v>1728</v>
      </c>
      <c r="U71" s="52">
        <v>2968</v>
      </c>
      <c r="V71" s="52">
        <v>246</v>
      </c>
      <c r="W71" s="52">
        <v>0</v>
      </c>
      <c r="X71" s="52">
        <v>1462</v>
      </c>
      <c r="Y71" s="52">
        <v>790</v>
      </c>
      <c r="Z71" s="52">
        <v>624</v>
      </c>
      <c r="AA71" s="52">
        <v>48</v>
      </c>
      <c r="AB71" s="52">
        <f t="shared" ref="AB71:AD71" si="53">AB73</f>
        <v>0</v>
      </c>
      <c r="AC71" s="52">
        <v>1260</v>
      </c>
      <c r="AD71" s="52" t="e">
        <f t="shared" si="53"/>
        <v>#REF!</v>
      </c>
      <c r="AE71" s="267">
        <v>0</v>
      </c>
      <c r="AF71" s="114">
        <v>0</v>
      </c>
      <c r="AG71" s="114">
        <v>0</v>
      </c>
      <c r="AH71" s="114">
        <v>0</v>
      </c>
      <c r="AI71" s="114">
        <v>0</v>
      </c>
      <c r="AJ71" s="267">
        <v>0</v>
      </c>
      <c r="AK71" s="50">
        <f t="shared" ref="AK71:AR71" si="54">AK73</f>
        <v>0</v>
      </c>
      <c r="AL71" s="50">
        <v>0</v>
      </c>
      <c r="AM71" s="50">
        <v>0</v>
      </c>
      <c r="AN71" s="50">
        <v>0</v>
      </c>
      <c r="AO71" s="267">
        <v>0</v>
      </c>
      <c r="AP71" s="50">
        <v>0</v>
      </c>
      <c r="AQ71" s="50">
        <v>0</v>
      </c>
      <c r="AR71" s="50">
        <f t="shared" si="54"/>
        <v>0</v>
      </c>
      <c r="AS71" s="50">
        <v>0</v>
      </c>
      <c r="AT71" s="267">
        <v>332</v>
      </c>
      <c r="AU71" s="50">
        <v>0</v>
      </c>
      <c r="AV71" s="50">
        <v>260</v>
      </c>
      <c r="AW71" s="50">
        <v>72</v>
      </c>
      <c r="AX71" s="50">
        <v>0</v>
      </c>
      <c r="AY71" s="267">
        <v>442</v>
      </c>
      <c r="AZ71" s="50">
        <v>0</v>
      </c>
      <c r="BA71" s="52">
        <v>226</v>
      </c>
      <c r="BB71" s="50">
        <v>216</v>
      </c>
      <c r="BC71" s="50">
        <v>0</v>
      </c>
      <c r="BD71" s="267">
        <v>802</v>
      </c>
      <c r="BE71" s="50">
        <v>10</v>
      </c>
      <c r="BF71" s="50">
        <v>360</v>
      </c>
      <c r="BG71" s="50">
        <v>432</v>
      </c>
      <c r="BH71" s="50">
        <v>0</v>
      </c>
      <c r="BI71" s="50" t="e">
        <f t="shared" ref="BI71:BR71" si="55">BI73</f>
        <v>#REF!</v>
      </c>
      <c r="BJ71" s="50" t="e">
        <f t="shared" si="55"/>
        <v>#REF!</v>
      </c>
      <c r="BK71" s="50" t="e">
        <f t="shared" si="55"/>
        <v>#REF!</v>
      </c>
      <c r="BL71" s="50" t="e">
        <f t="shared" si="55"/>
        <v>#REF!</v>
      </c>
      <c r="BM71" s="50" t="e">
        <f t="shared" si="55"/>
        <v>#REF!</v>
      </c>
      <c r="BN71" s="50" t="e">
        <f t="shared" si="55"/>
        <v>#REF!</v>
      </c>
      <c r="BO71" s="50" t="e">
        <f t="shared" si="55"/>
        <v>#REF!</v>
      </c>
      <c r="BP71" s="50" t="e">
        <f t="shared" si="55"/>
        <v>#REF!</v>
      </c>
      <c r="BQ71" s="50" t="e">
        <f t="shared" si="55"/>
        <v>#REF!</v>
      </c>
      <c r="BR71" s="50" t="e">
        <f t="shared" si="55"/>
        <v>#REF!</v>
      </c>
      <c r="BS71" s="267">
        <v>546</v>
      </c>
      <c r="BT71" s="50">
        <v>10</v>
      </c>
      <c r="BU71" s="52">
        <v>320</v>
      </c>
      <c r="BV71" s="50">
        <v>216</v>
      </c>
      <c r="BW71" s="50">
        <v>0</v>
      </c>
      <c r="BX71" s="267">
        <v>846</v>
      </c>
      <c r="BY71" s="50">
        <v>226</v>
      </c>
      <c r="BZ71" s="50">
        <v>296</v>
      </c>
      <c r="CA71" s="50">
        <v>324</v>
      </c>
      <c r="CB71" s="50">
        <v>0</v>
      </c>
    </row>
    <row r="72" spans="1:80" s="232" customFormat="1" ht="10.5" customHeight="1" x14ac:dyDescent="0.2">
      <c r="A72" s="222"/>
      <c r="B72" s="477" t="s">
        <v>2</v>
      </c>
      <c r="C72" s="478"/>
      <c r="D72" s="478"/>
      <c r="E72" s="478"/>
      <c r="F72" s="478"/>
      <c r="G72" s="478"/>
      <c r="H72" s="478"/>
      <c r="I72" s="478"/>
      <c r="J72" s="479"/>
      <c r="K72" s="223"/>
      <c r="L72" s="224"/>
      <c r="M72" s="224"/>
      <c r="N72" s="224"/>
      <c r="O72" s="224"/>
      <c r="P72" s="224"/>
      <c r="Q72" s="224"/>
      <c r="R72" s="225"/>
      <c r="S72" s="226"/>
      <c r="T72" s="226"/>
      <c r="U72" s="292"/>
      <c r="V72" s="293"/>
      <c r="W72" s="294"/>
      <c r="X72" s="295"/>
      <c r="Y72" s="295"/>
      <c r="Z72" s="295"/>
      <c r="AA72" s="295"/>
      <c r="AB72" s="295"/>
      <c r="AC72" s="295"/>
      <c r="AD72" s="296"/>
      <c r="AE72" s="297"/>
      <c r="AF72" s="296"/>
      <c r="AG72" s="295"/>
      <c r="AH72" s="295"/>
      <c r="AI72" s="295"/>
      <c r="AJ72" s="297"/>
      <c r="AK72" s="296"/>
      <c r="AL72" s="295"/>
      <c r="AM72" s="295"/>
      <c r="AN72" s="295"/>
      <c r="AO72" s="297"/>
      <c r="AP72" s="296"/>
      <c r="AQ72" s="295"/>
      <c r="AR72" s="295"/>
      <c r="AS72" s="295"/>
      <c r="AT72" s="297"/>
      <c r="AU72" s="296"/>
      <c r="AV72" s="295"/>
      <c r="AW72" s="295"/>
      <c r="AX72" s="295"/>
      <c r="AY72" s="297"/>
      <c r="AZ72" s="296"/>
      <c r="BA72" s="295"/>
      <c r="BB72" s="295"/>
      <c r="BC72" s="295"/>
      <c r="BD72" s="297"/>
      <c r="BE72" s="296"/>
      <c r="BF72" s="295"/>
      <c r="BG72" s="295"/>
      <c r="BH72" s="295"/>
      <c r="BI72" s="227"/>
      <c r="BJ72" s="230"/>
      <c r="BK72" s="227"/>
      <c r="BL72" s="227"/>
      <c r="BM72" s="227"/>
      <c r="BN72" s="227"/>
      <c r="BO72" s="230"/>
      <c r="BP72" s="227"/>
      <c r="BQ72" s="227"/>
      <c r="BR72" s="227"/>
      <c r="BS72" s="297"/>
      <c r="BT72" s="296"/>
      <c r="BU72" s="295"/>
      <c r="BV72" s="295"/>
      <c r="BW72" s="295"/>
      <c r="BX72" s="297"/>
      <c r="BY72" s="296"/>
      <c r="BZ72" s="295"/>
      <c r="CA72" s="295"/>
      <c r="CB72" s="295"/>
    </row>
    <row r="73" spans="1:80" s="46" customFormat="1" ht="11.25" customHeight="1" thickBot="1" x14ac:dyDescent="0.25">
      <c r="A73" s="53" t="s">
        <v>18</v>
      </c>
      <c r="B73" s="498" t="s">
        <v>19</v>
      </c>
      <c r="C73" s="499"/>
      <c r="D73" s="499"/>
      <c r="E73" s="499"/>
      <c r="F73" s="499"/>
      <c r="G73" s="499"/>
      <c r="H73" s="499"/>
      <c r="I73" s="499"/>
      <c r="J73" s="500"/>
      <c r="K73" s="486"/>
      <c r="L73" s="487"/>
      <c r="M73" s="487"/>
      <c r="N73" s="487"/>
      <c r="O73" s="487"/>
      <c r="P73" s="487"/>
      <c r="Q73" s="487"/>
      <c r="R73" s="488"/>
      <c r="S73" s="165"/>
      <c r="T73" s="214"/>
      <c r="U73" s="54">
        <v>2608</v>
      </c>
      <c r="V73" s="54">
        <v>30</v>
      </c>
      <c r="W73" s="54">
        <v>0</v>
      </c>
      <c r="X73" s="54">
        <v>1462</v>
      </c>
      <c r="Y73" s="54">
        <v>790</v>
      </c>
      <c r="Z73" s="54">
        <v>624</v>
      </c>
      <c r="AA73" s="54">
        <v>48</v>
      </c>
      <c r="AB73" s="54">
        <v>0</v>
      </c>
      <c r="AC73" s="54">
        <v>1116</v>
      </c>
      <c r="AD73" s="54" t="e">
        <f>AD74+AD84+#REF!+AD99+AD107+#REF!</f>
        <v>#REF!</v>
      </c>
      <c r="AE73" s="268">
        <v>0</v>
      </c>
      <c r="AF73" s="54">
        <v>0</v>
      </c>
      <c r="AG73" s="54">
        <v>0</v>
      </c>
      <c r="AH73" s="54">
        <v>0</v>
      </c>
      <c r="AI73" s="54">
        <v>0</v>
      </c>
      <c r="AJ73" s="268">
        <v>0</v>
      </c>
      <c r="AK73" s="54">
        <v>0</v>
      </c>
      <c r="AL73" s="54">
        <v>0</v>
      </c>
      <c r="AM73" s="54">
        <v>0</v>
      </c>
      <c r="AN73" s="54">
        <v>0</v>
      </c>
      <c r="AO73" s="268">
        <v>0</v>
      </c>
      <c r="AP73" s="54">
        <v>0</v>
      </c>
      <c r="AQ73" s="54">
        <v>0</v>
      </c>
      <c r="AR73" s="54">
        <v>0</v>
      </c>
      <c r="AS73" s="54">
        <v>0</v>
      </c>
      <c r="AT73" s="268">
        <v>332</v>
      </c>
      <c r="AU73" s="54">
        <v>0</v>
      </c>
      <c r="AV73" s="54">
        <v>260</v>
      </c>
      <c r="AW73" s="54">
        <v>72</v>
      </c>
      <c r="AX73" s="54">
        <v>0</v>
      </c>
      <c r="AY73" s="268">
        <v>442</v>
      </c>
      <c r="AZ73" s="54">
        <v>0</v>
      </c>
      <c r="BA73" s="54">
        <v>226</v>
      </c>
      <c r="BB73" s="54">
        <v>216</v>
      </c>
      <c r="BC73" s="54">
        <v>0</v>
      </c>
      <c r="BD73" s="268">
        <v>802</v>
      </c>
      <c r="BE73" s="54">
        <v>10</v>
      </c>
      <c r="BF73" s="54">
        <v>360</v>
      </c>
      <c r="BG73" s="54">
        <v>432</v>
      </c>
      <c r="BH73" s="54">
        <v>0</v>
      </c>
      <c r="BI73" s="54" t="e">
        <f>BI74+BI84+#REF!+BI99+BI107+#REF!</f>
        <v>#REF!</v>
      </c>
      <c r="BJ73" s="54" t="e">
        <f>BJ74+BJ84+#REF!+BJ99+BJ107+#REF!</f>
        <v>#REF!</v>
      </c>
      <c r="BK73" s="54" t="e">
        <f>BK74+BK84+#REF!+BK99+BK107+#REF!</f>
        <v>#REF!</v>
      </c>
      <c r="BL73" s="54" t="e">
        <f>BL74+BL84+#REF!+BL99+BL107+#REF!</f>
        <v>#REF!</v>
      </c>
      <c r="BM73" s="54" t="e">
        <f>BM74+BM84+#REF!+BM99+BM107+#REF!</f>
        <v>#REF!</v>
      </c>
      <c r="BN73" s="54" t="e">
        <f>BN74+BN84+#REF!+BN99+BN107+#REF!</f>
        <v>#REF!</v>
      </c>
      <c r="BO73" s="54" t="e">
        <f>BO74+BO84+#REF!+BO99+BO107+#REF!</f>
        <v>#REF!</v>
      </c>
      <c r="BP73" s="54" t="e">
        <f>BP74+BP84+#REF!+BP99+BP107+#REF!</f>
        <v>#REF!</v>
      </c>
      <c r="BQ73" s="54" t="e">
        <f>BQ74+BQ84+#REF!+BQ99+BQ107+#REF!</f>
        <v>#REF!</v>
      </c>
      <c r="BR73" s="54" t="e">
        <f>BR74+BR84+#REF!+BR99+BR107+#REF!</f>
        <v>#REF!</v>
      </c>
      <c r="BS73" s="268">
        <v>546</v>
      </c>
      <c r="BT73" s="54">
        <v>10</v>
      </c>
      <c r="BU73" s="54">
        <v>320</v>
      </c>
      <c r="BV73" s="54">
        <v>216</v>
      </c>
      <c r="BW73" s="54">
        <v>0</v>
      </c>
      <c r="BX73" s="268">
        <v>486</v>
      </c>
      <c r="BY73" s="54">
        <v>10</v>
      </c>
      <c r="BZ73" s="54">
        <v>296</v>
      </c>
      <c r="CA73" s="54">
        <v>180</v>
      </c>
      <c r="CB73" s="54">
        <v>0</v>
      </c>
    </row>
    <row r="74" spans="1:80" s="46" customFormat="1" ht="30.75" customHeight="1" x14ac:dyDescent="0.25">
      <c r="A74" s="55" t="s">
        <v>20</v>
      </c>
      <c r="B74" s="474" t="s">
        <v>221</v>
      </c>
      <c r="C74" s="475"/>
      <c r="D74" s="475"/>
      <c r="E74" s="475"/>
      <c r="F74" s="475"/>
      <c r="G74" s="475"/>
      <c r="H74" s="475"/>
      <c r="I74" s="475"/>
      <c r="J74" s="476"/>
      <c r="K74" s="495" t="s">
        <v>169</v>
      </c>
      <c r="L74" s="496"/>
      <c r="M74" s="496"/>
      <c r="N74" s="496"/>
      <c r="O74" s="496"/>
      <c r="P74" s="496"/>
      <c r="Q74" s="496"/>
      <c r="R74" s="497"/>
      <c r="S74" s="166"/>
      <c r="T74" s="219"/>
      <c r="U74" s="56">
        <v>878</v>
      </c>
      <c r="V74" s="56">
        <v>10</v>
      </c>
      <c r="W74" s="56">
        <f>SUM(W75:W83)</f>
        <v>0</v>
      </c>
      <c r="X74" s="56">
        <v>436</v>
      </c>
      <c r="Y74" s="56">
        <v>232</v>
      </c>
      <c r="Z74" s="56">
        <f>SUM(Z75:Z83)</f>
        <v>180</v>
      </c>
      <c r="AA74" s="56">
        <v>24</v>
      </c>
      <c r="AB74" s="56"/>
      <c r="AC74" s="56">
        <v>432</v>
      </c>
      <c r="AD74" s="56">
        <f>SUM(AD75:AD83)</f>
        <v>0</v>
      </c>
      <c r="AE74" s="269">
        <f>SUM(AE76:AE83)</f>
        <v>0</v>
      </c>
      <c r="AF74" s="57">
        <f>SUM(AF75:AF83)</f>
        <v>0</v>
      </c>
      <c r="AG74" s="57">
        <f>SUM(AG76:AG83)</f>
        <v>0</v>
      </c>
      <c r="AH74" s="57">
        <f>SUM(AH76:AH83)</f>
        <v>0</v>
      </c>
      <c r="AI74" s="57">
        <f>SUM(AI76:AI83)</f>
        <v>0</v>
      </c>
      <c r="AJ74" s="282">
        <f>SUM(AJ76:AJ83)</f>
        <v>0</v>
      </c>
      <c r="AK74" s="57">
        <f>SUM(AK75:AK83)</f>
        <v>0</v>
      </c>
      <c r="AL74" s="57">
        <f>SUM(AL76:AL83)</f>
        <v>0</v>
      </c>
      <c r="AM74" s="57">
        <f>SUM(AM76:AM83)</f>
        <v>0</v>
      </c>
      <c r="AN74" s="57">
        <f>SUM(AN76:AN83)</f>
        <v>0</v>
      </c>
      <c r="AO74" s="282">
        <f>SUM(AO76:AO83)</f>
        <v>0</v>
      </c>
      <c r="AP74" s="57">
        <f>SUM(AP75:AP83)</f>
        <v>0</v>
      </c>
      <c r="AQ74" s="57">
        <v>0</v>
      </c>
      <c r="AR74" s="57">
        <f>SUM(AR76:AR83)</f>
        <v>0</v>
      </c>
      <c r="AS74" s="57">
        <v>0</v>
      </c>
      <c r="AT74" s="282">
        <v>144</v>
      </c>
      <c r="AU74" s="57">
        <v>0</v>
      </c>
      <c r="AV74" s="57">
        <v>108</v>
      </c>
      <c r="AW74" s="57">
        <f>SUM(AW76:AW83)</f>
        <v>36</v>
      </c>
      <c r="AX74" s="57">
        <v>0</v>
      </c>
      <c r="AY74" s="282">
        <v>246</v>
      </c>
      <c r="AZ74" s="57">
        <f>SUM(AZ75:AZ83)</f>
        <v>0</v>
      </c>
      <c r="BA74" s="57">
        <v>138</v>
      </c>
      <c r="BB74" s="57">
        <f>SUM(BB76:BB83)</f>
        <v>108</v>
      </c>
      <c r="BC74" s="57">
        <v>0</v>
      </c>
      <c r="BD74" s="282">
        <v>392</v>
      </c>
      <c r="BE74" s="57">
        <v>0</v>
      </c>
      <c r="BF74" s="57">
        <v>104</v>
      </c>
      <c r="BG74" s="58">
        <v>288</v>
      </c>
      <c r="BH74" s="57"/>
      <c r="BI74" s="57">
        <f t="shared" ref="BI74:BR74" si="56">SUM(BI76:BI83)</f>
        <v>0</v>
      </c>
      <c r="BJ74" s="57">
        <f t="shared" si="56"/>
        <v>0</v>
      </c>
      <c r="BK74" s="57">
        <f t="shared" si="56"/>
        <v>0</v>
      </c>
      <c r="BL74" s="57">
        <f t="shared" si="56"/>
        <v>0</v>
      </c>
      <c r="BM74" s="57">
        <f t="shared" si="56"/>
        <v>0</v>
      </c>
      <c r="BN74" s="57">
        <f t="shared" si="56"/>
        <v>0</v>
      </c>
      <c r="BO74" s="57">
        <f t="shared" si="56"/>
        <v>0</v>
      </c>
      <c r="BP74" s="57">
        <f t="shared" si="56"/>
        <v>0</v>
      </c>
      <c r="BQ74" s="58">
        <f t="shared" si="56"/>
        <v>0</v>
      </c>
      <c r="BR74" s="57">
        <f t="shared" si="56"/>
        <v>0</v>
      </c>
      <c r="BS74" s="282">
        <v>96</v>
      </c>
      <c r="BT74" s="57">
        <v>10</v>
      </c>
      <c r="BU74" s="57">
        <v>86</v>
      </c>
      <c r="BV74" s="57">
        <v>0</v>
      </c>
      <c r="BW74" s="57">
        <v>0</v>
      </c>
      <c r="BX74" s="282">
        <v>0</v>
      </c>
      <c r="BY74" s="57">
        <v>0</v>
      </c>
      <c r="BZ74" s="57">
        <f>SUM(BZ76:BZ83)</f>
        <v>0</v>
      </c>
      <c r="CA74" s="58">
        <f>SUM(CA76:CA83)</f>
        <v>0</v>
      </c>
      <c r="CB74" s="57">
        <f>SUM(CB76:CB83)</f>
        <v>0</v>
      </c>
    </row>
    <row r="75" spans="1:80" s="46" customFormat="1" ht="9.75" customHeight="1" x14ac:dyDescent="0.2">
      <c r="A75" s="55"/>
      <c r="B75" s="480" t="s">
        <v>53</v>
      </c>
      <c r="C75" s="481"/>
      <c r="D75" s="481"/>
      <c r="E75" s="481"/>
      <c r="F75" s="481"/>
      <c r="G75" s="481"/>
      <c r="H75" s="481"/>
      <c r="I75" s="481"/>
      <c r="J75" s="482"/>
      <c r="K75" s="59"/>
      <c r="L75" s="59"/>
      <c r="M75" s="59"/>
      <c r="N75" s="60"/>
      <c r="O75" s="60"/>
      <c r="P75" s="60"/>
      <c r="Q75" s="60" t="s">
        <v>155</v>
      </c>
      <c r="R75" s="60"/>
      <c r="S75" s="166"/>
      <c r="T75" s="215"/>
      <c r="U75" s="24">
        <v>10</v>
      </c>
      <c r="V75" s="150">
        <v>10</v>
      </c>
      <c r="W75" s="56"/>
      <c r="X75" s="57"/>
      <c r="Y75" s="58"/>
      <c r="Z75" s="58"/>
      <c r="AA75" s="58"/>
      <c r="AB75" s="58"/>
      <c r="AC75" s="58"/>
      <c r="AD75" s="131"/>
      <c r="AE75" s="270"/>
      <c r="AF75" s="138"/>
      <c r="AG75" s="115"/>
      <c r="AH75" s="115"/>
      <c r="AI75" s="115"/>
      <c r="AJ75" s="264"/>
      <c r="AK75" s="138"/>
      <c r="AL75" s="115"/>
      <c r="AM75" s="115"/>
      <c r="AN75" s="115"/>
      <c r="AO75" s="264"/>
      <c r="AP75" s="138"/>
      <c r="AQ75" s="115"/>
      <c r="AR75" s="115"/>
      <c r="AS75" s="115"/>
      <c r="AT75" s="264"/>
      <c r="AU75" s="138"/>
      <c r="AV75" s="115"/>
      <c r="AW75" s="115"/>
      <c r="AX75" s="115"/>
      <c r="AY75" s="264"/>
      <c r="AZ75" s="138"/>
      <c r="BA75" s="115"/>
      <c r="BB75" s="115"/>
      <c r="BC75" s="115"/>
      <c r="BD75" s="289">
        <v>0</v>
      </c>
      <c r="BE75" s="138">
        <v>0</v>
      </c>
      <c r="BF75" s="115"/>
      <c r="BG75" s="115"/>
      <c r="BH75" s="115"/>
      <c r="BI75" s="115"/>
      <c r="BJ75" s="138"/>
      <c r="BK75" s="115"/>
      <c r="BL75" s="115"/>
      <c r="BM75" s="115"/>
      <c r="BN75" s="138"/>
      <c r="BO75" s="138"/>
      <c r="BP75" s="115"/>
      <c r="BQ75" s="115"/>
      <c r="BR75" s="115"/>
      <c r="BS75" s="264">
        <v>10</v>
      </c>
      <c r="BT75" s="138">
        <v>10</v>
      </c>
      <c r="BU75" s="115"/>
      <c r="BV75" s="115"/>
      <c r="BW75" s="115"/>
      <c r="BX75" s="289"/>
      <c r="BY75" s="138"/>
      <c r="BZ75" s="115"/>
      <c r="CA75" s="115"/>
      <c r="CB75" s="115"/>
    </row>
    <row r="76" spans="1:80" ht="0.75" customHeight="1" x14ac:dyDescent="0.2">
      <c r="A76" s="26" t="s">
        <v>22</v>
      </c>
      <c r="B76" s="489"/>
      <c r="C76" s="490"/>
      <c r="D76" s="490"/>
      <c r="E76" s="490"/>
      <c r="F76" s="490"/>
      <c r="G76" s="490"/>
      <c r="H76" s="490"/>
      <c r="I76" s="490"/>
      <c r="J76" s="491"/>
      <c r="K76" s="35"/>
      <c r="L76" s="51"/>
      <c r="M76" s="51"/>
      <c r="N76" s="51"/>
      <c r="O76" s="51"/>
      <c r="P76" s="51"/>
      <c r="Q76" s="51"/>
      <c r="R76" s="51"/>
      <c r="S76" s="158"/>
      <c r="T76" s="211"/>
      <c r="U76" s="24">
        <f>W76+X76</f>
        <v>0</v>
      </c>
      <c r="V76" s="150">
        <f t="shared" ref="V76:V77" si="57">AF76+AK76+AP76+AU76+AZ76+BE76+BJ76+BO76</f>
        <v>0</v>
      </c>
      <c r="W76" s="28">
        <f t="shared" ref="W76:W77" si="58">AI76+AN76+AS76+AX76+BC76+BH76+BM76+BR76</f>
        <v>0</v>
      </c>
      <c r="X76" s="29">
        <f t="shared" ref="X76:X77" si="59">AG76+AL76+AQ76+AV76+BA76+BF76+BK76+BP76</f>
        <v>0</v>
      </c>
      <c r="Y76" s="100">
        <f>X76-Z76-AA76</f>
        <v>0</v>
      </c>
      <c r="Z76" s="100"/>
      <c r="AA76" s="100"/>
      <c r="AB76" s="100"/>
      <c r="AC76" s="100">
        <f t="shared" ref="AC76:AC77" si="60">AH76+AM76+AR76+AW76+BB76+BG76+BL76+BQ76</f>
        <v>0</v>
      </c>
      <c r="AD76" s="129">
        <f>AF76+AK76+AP76+AU76+AZ76+BE76</f>
        <v>0</v>
      </c>
      <c r="AE76" s="261">
        <f>AG76+AH76+AI76</f>
        <v>0</v>
      </c>
      <c r="AF76" s="137"/>
      <c r="AG76" s="29"/>
      <c r="AH76" s="29"/>
      <c r="AI76" s="29"/>
      <c r="AJ76" s="261">
        <f>AL76+AM76+AN76</f>
        <v>0</v>
      </c>
      <c r="AK76" s="137"/>
      <c r="AL76" s="29"/>
      <c r="AM76" s="29"/>
      <c r="AN76" s="29"/>
      <c r="AO76" s="261">
        <f>AQ76+AR76+AS76</f>
        <v>0</v>
      </c>
      <c r="AP76" s="137"/>
      <c r="AQ76" s="29"/>
      <c r="AR76" s="29"/>
      <c r="AS76" s="29"/>
      <c r="AT76" s="261">
        <f>AV76+AW76+AX76</f>
        <v>0</v>
      </c>
      <c r="AU76" s="137"/>
      <c r="AV76" s="29"/>
      <c r="AW76" s="29"/>
      <c r="AX76" s="29"/>
      <c r="AY76" s="261">
        <f>BA76+BB76+BC76</f>
        <v>0</v>
      </c>
      <c r="AZ76" s="137"/>
      <c r="BA76" s="29"/>
      <c r="BB76" s="29"/>
      <c r="BC76" s="29"/>
      <c r="BD76" s="261">
        <f t="shared" ref="BD76:BD77" si="61">BF76+BG76+BH76</f>
        <v>0</v>
      </c>
      <c r="BE76" s="137"/>
      <c r="BF76" s="29"/>
      <c r="BG76" s="29"/>
      <c r="BH76" s="29"/>
      <c r="BI76" s="102">
        <f>BK76+BL76+BM76</f>
        <v>0</v>
      </c>
      <c r="BJ76" s="137"/>
      <c r="BK76" s="29"/>
      <c r="BL76" s="29"/>
      <c r="BM76" s="29"/>
      <c r="BN76" s="102">
        <f>BP76+BQ76+BR76</f>
        <v>0</v>
      </c>
      <c r="BO76" s="137"/>
      <c r="BP76" s="29"/>
      <c r="BQ76" s="29"/>
      <c r="BR76" s="29"/>
      <c r="BS76" s="261">
        <f>BU76+BV76+BW76</f>
        <v>0</v>
      </c>
      <c r="BT76" s="137"/>
      <c r="BU76" s="29"/>
      <c r="BV76" s="29"/>
      <c r="BW76" s="29"/>
      <c r="BX76" s="261">
        <f t="shared" ref="BX76:BX77" si="62">BZ76+CA76+CB76</f>
        <v>0</v>
      </c>
      <c r="BY76" s="137"/>
      <c r="BZ76" s="29"/>
      <c r="CA76" s="29"/>
      <c r="CB76" s="29"/>
    </row>
    <row r="77" spans="1:80" ht="0.75" customHeight="1" x14ac:dyDescent="0.2">
      <c r="A77" s="26" t="s">
        <v>134</v>
      </c>
      <c r="B77" s="489"/>
      <c r="C77" s="490"/>
      <c r="D77" s="490"/>
      <c r="E77" s="490"/>
      <c r="F77" s="490"/>
      <c r="G77" s="490"/>
      <c r="H77" s="490"/>
      <c r="I77" s="490"/>
      <c r="J77" s="491"/>
      <c r="K77" s="35"/>
      <c r="L77" s="51"/>
      <c r="M77" s="51"/>
      <c r="N77" s="51"/>
      <c r="O77" s="51"/>
      <c r="P77" s="51"/>
      <c r="Q77" s="51"/>
      <c r="R77" s="51"/>
      <c r="S77" s="158"/>
      <c r="T77" s="211"/>
      <c r="U77" s="24">
        <f t="shared" ref="U77" si="63">W77+X77</f>
        <v>0</v>
      </c>
      <c r="V77" s="150">
        <f t="shared" si="57"/>
        <v>0</v>
      </c>
      <c r="W77" s="28">
        <f t="shared" si="58"/>
        <v>0</v>
      </c>
      <c r="X77" s="29">
        <f t="shared" si="59"/>
        <v>0</v>
      </c>
      <c r="Y77" s="100">
        <f t="shared" ref="Y77" si="64">X77-Z77-AA77</f>
        <v>0</v>
      </c>
      <c r="Z77" s="100"/>
      <c r="AA77" s="100"/>
      <c r="AB77" s="100"/>
      <c r="AC77" s="100">
        <f t="shared" si="60"/>
        <v>0</v>
      </c>
      <c r="AD77" s="129">
        <f t="shared" ref="AD77" si="65">AF77+AK77+AP77+AU77+AZ77+BE77</f>
        <v>0</v>
      </c>
      <c r="AE77" s="261">
        <f t="shared" ref="AE77" si="66">AG77+AH77+AI77</f>
        <v>0</v>
      </c>
      <c r="AF77" s="137"/>
      <c r="AG77" s="29"/>
      <c r="AH77" s="29"/>
      <c r="AI77" s="29"/>
      <c r="AJ77" s="261">
        <f t="shared" ref="AJ77" si="67">AL77+AM77+AN77</f>
        <v>0</v>
      </c>
      <c r="AK77" s="137"/>
      <c r="AL77" s="29"/>
      <c r="AM77" s="29"/>
      <c r="AN77" s="29"/>
      <c r="AO77" s="261">
        <f t="shared" ref="AO77" si="68">AQ77+AR77+AS77</f>
        <v>0</v>
      </c>
      <c r="AP77" s="137"/>
      <c r="AQ77" s="29"/>
      <c r="AR77" s="29"/>
      <c r="AS77" s="29"/>
      <c r="AT77" s="261">
        <f t="shared" ref="AT77" si="69">AV77+AW77+AX77</f>
        <v>0</v>
      </c>
      <c r="AU77" s="137"/>
      <c r="AV77" s="29"/>
      <c r="AW77" s="29"/>
      <c r="AX77" s="29"/>
      <c r="AY77" s="261">
        <f t="shared" ref="AY77" si="70">BA77+BB77+BC77</f>
        <v>0</v>
      </c>
      <c r="AZ77" s="137"/>
      <c r="BA77" s="29"/>
      <c r="BB77" s="29"/>
      <c r="BC77" s="29"/>
      <c r="BD77" s="261">
        <f t="shared" si="61"/>
        <v>0</v>
      </c>
      <c r="BE77" s="137"/>
      <c r="BF77" s="29"/>
      <c r="BG77" s="29"/>
      <c r="BH77" s="29"/>
      <c r="BI77" s="102">
        <f t="shared" ref="BI77" si="71">BK77+BL77+BM77</f>
        <v>0</v>
      </c>
      <c r="BJ77" s="137"/>
      <c r="BK77" s="29"/>
      <c r="BL77" s="29"/>
      <c r="BM77" s="29"/>
      <c r="BN77" s="102">
        <f t="shared" ref="BN77" si="72">BP77+BQ77+BR77</f>
        <v>0</v>
      </c>
      <c r="BO77" s="137"/>
      <c r="BP77" s="29"/>
      <c r="BQ77" s="29"/>
      <c r="BR77" s="29"/>
      <c r="BS77" s="261">
        <f t="shared" ref="BS77" si="73">BU77+BV77+BW77</f>
        <v>0</v>
      </c>
      <c r="BT77" s="137"/>
      <c r="BU77" s="29"/>
      <c r="BV77" s="29"/>
      <c r="BW77" s="29"/>
      <c r="BX77" s="261">
        <f t="shared" si="62"/>
        <v>0</v>
      </c>
      <c r="BY77" s="137"/>
      <c r="BZ77" s="29"/>
      <c r="CA77" s="29"/>
      <c r="CB77" s="29"/>
    </row>
    <row r="78" spans="1:80" ht="21.75" customHeight="1" x14ac:dyDescent="0.2">
      <c r="A78" s="26" t="s">
        <v>21</v>
      </c>
      <c r="B78" s="489" t="s">
        <v>230</v>
      </c>
      <c r="C78" s="490"/>
      <c r="D78" s="490"/>
      <c r="E78" s="490"/>
      <c r="F78" s="490"/>
      <c r="G78" s="490"/>
      <c r="H78" s="490"/>
      <c r="I78" s="490"/>
      <c r="J78" s="491"/>
      <c r="K78" s="35"/>
      <c r="L78" s="51"/>
      <c r="M78" s="51"/>
      <c r="N78" s="51" t="s">
        <v>156</v>
      </c>
      <c r="O78" s="51"/>
      <c r="P78" s="51"/>
      <c r="Q78" s="51"/>
      <c r="R78" s="51"/>
      <c r="S78" s="158"/>
      <c r="T78" s="211"/>
      <c r="U78" s="24">
        <v>72</v>
      </c>
      <c r="V78" s="150">
        <v>0</v>
      </c>
      <c r="W78" s="28">
        <v>0</v>
      </c>
      <c r="X78" s="29">
        <v>72</v>
      </c>
      <c r="Y78" s="100">
        <v>40</v>
      </c>
      <c r="Z78" s="100">
        <v>32</v>
      </c>
      <c r="AA78" s="100"/>
      <c r="AB78" s="100"/>
      <c r="AC78" s="100"/>
      <c r="AD78" s="129"/>
      <c r="AE78" s="261">
        <v>0</v>
      </c>
      <c r="AF78" s="137"/>
      <c r="AG78" s="29"/>
      <c r="AH78" s="29"/>
      <c r="AI78" s="29"/>
      <c r="AJ78" s="261">
        <v>0</v>
      </c>
      <c r="AK78" s="137"/>
      <c r="AL78" s="29"/>
      <c r="AM78" s="29"/>
      <c r="AN78" s="29"/>
      <c r="AO78" s="261">
        <v>0</v>
      </c>
      <c r="AP78" s="137"/>
      <c r="AQ78" s="29"/>
      <c r="AR78" s="29"/>
      <c r="AS78" s="29"/>
      <c r="AT78" s="261">
        <v>72</v>
      </c>
      <c r="AU78" s="137"/>
      <c r="AV78" s="29">
        <v>72</v>
      </c>
      <c r="AW78" s="29"/>
      <c r="AX78" s="29"/>
      <c r="AY78" s="261">
        <v>0</v>
      </c>
      <c r="AZ78" s="137"/>
      <c r="BA78" s="29"/>
      <c r="BB78" s="29"/>
      <c r="BC78" s="29"/>
      <c r="BD78" s="261">
        <v>0</v>
      </c>
      <c r="BE78" s="137"/>
      <c r="BF78" s="29"/>
      <c r="BG78" s="29"/>
      <c r="BH78" s="29"/>
      <c r="BI78" s="102"/>
      <c r="BJ78" s="137"/>
      <c r="BK78" s="29"/>
      <c r="BL78" s="29"/>
      <c r="BM78" s="29"/>
      <c r="BN78" s="102"/>
      <c r="BO78" s="137"/>
      <c r="BP78" s="29"/>
      <c r="BQ78" s="29"/>
      <c r="BR78" s="29"/>
      <c r="BS78" s="261">
        <v>0</v>
      </c>
      <c r="BT78" s="137"/>
      <c r="BU78" s="29"/>
      <c r="BV78" s="29"/>
      <c r="BW78" s="29"/>
      <c r="BX78" s="261">
        <v>0</v>
      </c>
      <c r="BY78" s="137"/>
      <c r="BZ78" s="29"/>
      <c r="CA78" s="29"/>
      <c r="CB78" s="29"/>
    </row>
    <row r="79" spans="1:80" ht="20.25" customHeight="1" x14ac:dyDescent="0.2">
      <c r="A79" s="26" t="s">
        <v>22</v>
      </c>
      <c r="B79" s="489" t="s">
        <v>229</v>
      </c>
      <c r="C79" s="490"/>
      <c r="D79" s="490"/>
      <c r="E79" s="490"/>
      <c r="F79" s="490"/>
      <c r="G79" s="490"/>
      <c r="H79" s="490"/>
      <c r="I79" s="490"/>
      <c r="J79" s="491"/>
      <c r="K79" s="35"/>
      <c r="L79" s="51"/>
      <c r="M79" s="51"/>
      <c r="N79" s="51"/>
      <c r="O79" s="51"/>
      <c r="P79" s="456"/>
      <c r="Q79" s="456" t="s">
        <v>156</v>
      </c>
      <c r="R79" s="51"/>
      <c r="S79" s="158"/>
      <c r="T79" s="211"/>
      <c r="U79" s="24">
        <v>144</v>
      </c>
      <c r="V79" s="150">
        <v>0</v>
      </c>
      <c r="W79" s="28">
        <v>0</v>
      </c>
      <c r="X79" s="29">
        <v>144</v>
      </c>
      <c r="Y79" s="100">
        <v>62</v>
      </c>
      <c r="Z79" s="100">
        <v>58</v>
      </c>
      <c r="AA79" s="100">
        <v>24</v>
      </c>
      <c r="AB79" s="100"/>
      <c r="AC79" s="100"/>
      <c r="AD79" s="129"/>
      <c r="AE79" s="261">
        <v>0</v>
      </c>
      <c r="AF79" s="137"/>
      <c r="AG79" s="29"/>
      <c r="AH79" s="29"/>
      <c r="AI79" s="29"/>
      <c r="AJ79" s="261">
        <v>0</v>
      </c>
      <c r="AK79" s="137"/>
      <c r="AL79" s="29"/>
      <c r="AM79" s="29"/>
      <c r="AN79" s="29"/>
      <c r="AO79" s="261">
        <v>0</v>
      </c>
      <c r="AP79" s="137"/>
      <c r="AQ79" s="29"/>
      <c r="AR79" s="29"/>
      <c r="AS79" s="29"/>
      <c r="AT79" s="261">
        <v>36</v>
      </c>
      <c r="AU79" s="137"/>
      <c r="AV79" s="29">
        <v>36</v>
      </c>
      <c r="AW79" s="29"/>
      <c r="AX79" s="29"/>
      <c r="AY79" s="261">
        <v>50</v>
      </c>
      <c r="AZ79" s="137"/>
      <c r="BA79" s="29">
        <v>50</v>
      </c>
      <c r="BB79" s="29"/>
      <c r="BC79" s="29"/>
      <c r="BD79" s="261">
        <v>30</v>
      </c>
      <c r="BE79" s="137"/>
      <c r="BF79" s="29">
        <v>30</v>
      </c>
      <c r="BG79" s="29"/>
      <c r="BH79" s="29"/>
      <c r="BI79" s="102"/>
      <c r="BJ79" s="137"/>
      <c r="BK79" s="29"/>
      <c r="BL79" s="29"/>
      <c r="BM79" s="29"/>
      <c r="BN79" s="102"/>
      <c r="BO79" s="137"/>
      <c r="BP79" s="29"/>
      <c r="BQ79" s="29"/>
      <c r="BR79" s="29"/>
      <c r="BS79" s="261">
        <v>28</v>
      </c>
      <c r="BT79" s="137"/>
      <c r="BU79" s="29">
        <v>28</v>
      </c>
      <c r="BV79" s="29"/>
      <c r="BW79" s="29"/>
      <c r="BX79" s="261">
        <v>0</v>
      </c>
      <c r="BY79" s="137"/>
      <c r="BZ79" s="29"/>
      <c r="CA79" s="29"/>
      <c r="CB79" s="29"/>
    </row>
    <row r="80" spans="1:80" ht="12.75" customHeight="1" x14ac:dyDescent="0.2">
      <c r="A80" s="26" t="s">
        <v>132</v>
      </c>
      <c r="B80" s="489" t="s">
        <v>228</v>
      </c>
      <c r="C80" s="490"/>
      <c r="D80" s="490"/>
      <c r="E80" s="490"/>
      <c r="F80" s="490"/>
      <c r="G80" s="490"/>
      <c r="H80" s="490"/>
      <c r="I80" s="490"/>
      <c r="J80" s="491"/>
      <c r="K80" s="35"/>
      <c r="L80" s="51"/>
      <c r="M80" s="51"/>
      <c r="N80" s="51"/>
      <c r="O80" s="51"/>
      <c r="P80" s="409"/>
      <c r="Q80" s="409"/>
      <c r="R80" s="51"/>
      <c r="S80" s="158"/>
      <c r="T80" s="211"/>
      <c r="U80" s="24">
        <v>108</v>
      </c>
      <c r="V80" s="150">
        <v>0</v>
      </c>
      <c r="W80" s="28">
        <v>0</v>
      </c>
      <c r="X80" s="29">
        <v>108</v>
      </c>
      <c r="Y80" s="100">
        <v>58</v>
      </c>
      <c r="Z80" s="100">
        <v>50</v>
      </c>
      <c r="AA80" s="100"/>
      <c r="AB80" s="100"/>
      <c r="AC80" s="100"/>
      <c r="AD80" s="129"/>
      <c r="AE80" s="261">
        <v>0</v>
      </c>
      <c r="AF80" s="137"/>
      <c r="AG80" s="29"/>
      <c r="AH80" s="29"/>
      <c r="AI80" s="29"/>
      <c r="AJ80" s="261">
        <v>0</v>
      </c>
      <c r="AK80" s="137"/>
      <c r="AL80" s="29"/>
      <c r="AM80" s="29"/>
      <c r="AN80" s="29"/>
      <c r="AO80" s="261">
        <v>0</v>
      </c>
      <c r="AP80" s="137"/>
      <c r="AQ80" s="29"/>
      <c r="AR80" s="29"/>
      <c r="AS80" s="29"/>
      <c r="AT80" s="261">
        <v>0</v>
      </c>
      <c r="AU80" s="137"/>
      <c r="AV80" s="29"/>
      <c r="AW80" s="29"/>
      <c r="AX80" s="29"/>
      <c r="AY80" s="261">
        <v>48</v>
      </c>
      <c r="AZ80" s="137"/>
      <c r="BA80" s="29">
        <v>48</v>
      </c>
      <c r="BB80" s="29"/>
      <c r="BC80" s="29"/>
      <c r="BD80" s="261">
        <v>38</v>
      </c>
      <c r="BE80" s="137"/>
      <c r="BF80" s="29">
        <v>38</v>
      </c>
      <c r="BG80" s="29"/>
      <c r="BH80" s="29"/>
      <c r="BI80" s="102"/>
      <c r="BJ80" s="137"/>
      <c r="BK80" s="29"/>
      <c r="BL80" s="29"/>
      <c r="BM80" s="29"/>
      <c r="BN80" s="102"/>
      <c r="BO80" s="137"/>
      <c r="BP80" s="29"/>
      <c r="BQ80" s="29"/>
      <c r="BR80" s="29"/>
      <c r="BS80" s="261">
        <v>22</v>
      </c>
      <c r="BT80" s="137"/>
      <c r="BU80" s="29">
        <v>22</v>
      </c>
      <c r="BV80" s="29"/>
      <c r="BW80" s="29"/>
      <c r="BX80" s="261">
        <v>0</v>
      </c>
      <c r="BY80" s="137"/>
      <c r="BZ80" s="29"/>
      <c r="CA80" s="29"/>
      <c r="CB80" s="29"/>
    </row>
    <row r="81" spans="1:80" ht="21.75" customHeight="1" x14ac:dyDescent="0.2">
      <c r="A81" s="26" t="s">
        <v>133</v>
      </c>
      <c r="B81" s="489" t="s">
        <v>227</v>
      </c>
      <c r="C81" s="490"/>
      <c r="D81" s="490"/>
      <c r="E81" s="490"/>
      <c r="F81" s="490"/>
      <c r="G81" s="490"/>
      <c r="H81" s="490"/>
      <c r="I81" s="490"/>
      <c r="J81" s="491"/>
      <c r="K81" s="35"/>
      <c r="L81" s="51"/>
      <c r="M81" s="51"/>
      <c r="N81" s="51"/>
      <c r="O81" s="51"/>
      <c r="P81" s="51"/>
      <c r="Q81" s="51" t="s">
        <v>156</v>
      </c>
      <c r="R81" s="51"/>
      <c r="S81" s="158"/>
      <c r="T81" s="211"/>
      <c r="U81" s="24">
        <v>112</v>
      </c>
      <c r="V81" s="150">
        <v>0</v>
      </c>
      <c r="W81" s="28">
        <v>0</v>
      </c>
      <c r="X81" s="29">
        <v>112</v>
      </c>
      <c r="Y81" s="100">
        <v>72</v>
      </c>
      <c r="Z81" s="100">
        <v>40</v>
      </c>
      <c r="AA81" s="100"/>
      <c r="AB81" s="100"/>
      <c r="AC81" s="100"/>
      <c r="AD81" s="129"/>
      <c r="AE81" s="261">
        <v>0</v>
      </c>
      <c r="AF81" s="137"/>
      <c r="AG81" s="29"/>
      <c r="AH81" s="29"/>
      <c r="AI81" s="29"/>
      <c r="AJ81" s="261">
        <v>0</v>
      </c>
      <c r="AK81" s="137"/>
      <c r="AL81" s="29"/>
      <c r="AM81" s="29"/>
      <c r="AN81" s="29"/>
      <c r="AO81" s="261">
        <v>0</v>
      </c>
      <c r="AP81" s="137"/>
      <c r="AQ81" s="29"/>
      <c r="AR81" s="29"/>
      <c r="AS81" s="29"/>
      <c r="AT81" s="261">
        <v>0</v>
      </c>
      <c r="AU81" s="137"/>
      <c r="AV81" s="29"/>
      <c r="AW81" s="29"/>
      <c r="AX81" s="29"/>
      <c r="AY81" s="261">
        <v>40</v>
      </c>
      <c r="AZ81" s="137"/>
      <c r="BA81" s="29">
        <v>40</v>
      </c>
      <c r="BB81" s="29"/>
      <c r="BC81" s="29"/>
      <c r="BD81" s="261">
        <v>36</v>
      </c>
      <c r="BE81" s="137"/>
      <c r="BF81" s="29">
        <v>36</v>
      </c>
      <c r="BG81" s="29"/>
      <c r="BH81" s="29"/>
      <c r="BI81" s="102"/>
      <c r="BJ81" s="137"/>
      <c r="BK81" s="29"/>
      <c r="BL81" s="29"/>
      <c r="BM81" s="29"/>
      <c r="BN81" s="102"/>
      <c r="BO81" s="137"/>
      <c r="BP81" s="29"/>
      <c r="BQ81" s="29"/>
      <c r="BR81" s="29"/>
      <c r="BS81" s="261">
        <v>36</v>
      </c>
      <c r="BT81" s="137"/>
      <c r="BU81" s="29">
        <v>36</v>
      </c>
      <c r="BV81" s="29"/>
      <c r="BW81" s="29"/>
      <c r="BX81" s="261">
        <v>0</v>
      </c>
      <c r="BY81" s="137"/>
      <c r="BZ81" s="29" t="s">
        <v>46</v>
      </c>
      <c r="CA81" s="29"/>
      <c r="CB81" s="29" t="s">
        <v>46</v>
      </c>
    </row>
    <row r="82" spans="1:80" ht="11.25" customHeight="1" x14ac:dyDescent="0.2">
      <c r="A82" s="26" t="s">
        <v>23</v>
      </c>
      <c r="B82" s="489" t="s">
        <v>0</v>
      </c>
      <c r="C82" s="490"/>
      <c r="D82" s="490"/>
      <c r="E82" s="490"/>
      <c r="F82" s="490"/>
      <c r="G82" s="490"/>
      <c r="H82" s="490"/>
      <c r="I82" s="490"/>
      <c r="J82" s="491"/>
      <c r="K82" s="35"/>
      <c r="L82" s="51"/>
      <c r="M82" s="51"/>
      <c r="N82" s="290"/>
      <c r="O82" s="51"/>
      <c r="P82" s="51" t="s">
        <v>156</v>
      </c>
      <c r="Q82" s="51"/>
      <c r="R82" s="51"/>
      <c r="S82" s="158"/>
      <c r="T82" s="211"/>
      <c r="U82" s="24">
        <v>288</v>
      </c>
      <c r="V82" s="150">
        <v>0</v>
      </c>
      <c r="W82" s="28">
        <v>0</v>
      </c>
      <c r="X82" s="29">
        <v>0</v>
      </c>
      <c r="Y82" s="100">
        <v>0</v>
      </c>
      <c r="Z82" s="100"/>
      <c r="AA82" s="100"/>
      <c r="AB82" s="100"/>
      <c r="AC82" s="100">
        <v>288</v>
      </c>
      <c r="AD82" s="129"/>
      <c r="AE82" s="261">
        <f>AG82+AH82+AI82</f>
        <v>0</v>
      </c>
      <c r="AF82" s="137"/>
      <c r="AG82" s="29"/>
      <c r="AH82" s="29"/>
      <c r="AI82" s="29"/>
      <c r="AJ82" s="261">
        <f>AL82+AM82+AN82</f>
        <v>0</v>
      </c>
      <c r="AK82" s="137"/>
      <c r="AL82" s="29"/>
      <c r="AM82" s="29"/>
      <c r="AN82" s="29"/>
      <c r="AO82" s="261">
        <f>AQ82+AR82+AS82</f>
        <v>0</v>
      </c>
      <c r="AP82" s="137"/>
      <c r="AQ82" s="29"/>
      <c r="AR82" s="29"/>
      <c r="AS82" s="29"/>
      <c r="AT82" s="261">
        <v>36</v>
      </c>
      <c r="AU82" s="137"/>
      <c r="AV82" s="29"/>
      <c r="AW82" s="29">
        <v>36</v>
      </c>
      <c r="AX82" s="29"/>
      <c r="AY82" s="261">
        <v>72</v>
      </c>
      <c r="AZ82" s="137"/>
      <c r="BA82" s="29"/>
      <c r="BB82" s="29">
        <v>72</v>
      </c>
      <c r="BC82" s="29"/>
      <c r="BD82" s="261">
        <v>180</v>
      </c>
      <c r="BE82" s="137"/>
      <c r="BF82" s="29"/>
      <c r="BG82" s="29">
        <v>180</v>
      </c>
      <c r="BH82" s="29"/>
      <c r="BI82" s="102">
        <f>BK82+BL82+BM82</f>
        <v>0</v>
      </c>
      <c r="BJ82" s="137"/>
      <c r="BK82" s="29"/>
      <c r="BL82" s="29"/>
      <c r="BM82" s="29"/>
      <c r="BN82" s="102">
        <f>BP82+BQ82+BR82</f>
        <v>0</v>
      </c>
      <c r="BO82" s="137"/>
      <c r="BP82" s="29"/>
      <c r="BQ82" s="29"/>
      <c r="BR82" s="29"/>
      <c r="BS82" s="261">
        <v>0</v>
      </c>
      <c r="BT82" s="137"/>
      <c r="BU82" s="29"/>
      <c r="BV82" s="29" t="s">
        <v>46</v>
      </c>
      <c r="BW82" s="29"/>
      <c r="BX82" s="261">
        <f>BZ82+CA82+CB82</f>
        <v>0</v>
      </c>
      <c r="BY82" s="137"/>
      <c r="BZ82" s="29"/>
      <c r="CA82" s="29"/>
      <c r="CB82" s="29"/>
    </row>
    <row r="83" spans="1:80" ht="11.25" customHeight="1" thickBot="1" x14ac:dyDescent="0.25">
      <c r="A83" s="61" t="s">
        <v>25</v>
      </c>
      <c r="B83" s="547" t="s">
        <v>1</v>
      </c>
      <c r="C83" s="548"/>
      <c r="D83" s="548"/>
      <c r="E83" s="548"/>
      <c r="F83" s="548"/>
      <c r="G83" s="548"/>
      <c r="H83" s="548"/>
      <c r="I83" s="548"/>
      <c r="J83" s="549"/>
      <c r="K83" s="62"/>
      <c r="L83" s="63"/>
      <c r="M83" s="63"/>
      <c r="N83" s="290"/>
      <c r="O83" s="63"/>
      <c r="P83" s="63" t="s">
        <v>156</v>
      </c>
      <c r="Q83" s="63"/>
      <c r="R83" s="63"/>
      <c r="S83" s="167"/>
      <c r="T83" s="211"/>
      <c r="U83" s="24">
        <v>144</v>
      </c>
      <c r="V83" s="150">
        <v>0</v>
      </c>
      <c r="W83" s="28">
        <v>0</v>
      </c>
      <c r="X83" s="29">
        <v>0</v>
      </c>
      <c r="Y83" s="100">
        <v>0</v>
      </c>
      <c r="Z83" s="100">
        <v>0</v>
      </c>
      <c r="AA83" s="100"/>
      <c r="AB83" s="100"/>
      <c r="AC83" s="100">
        <v>144</v>
      </c>
      <c r="AD83" s="129"/>
      <c r="AE83" s="261">
        <f>AG83+AH83+AI83</f>
        <v>0</v>
      </c>
      <c r="AF83" s="137"/>
      <c r="AG83" s="29"/>
      <c r="AH83" s="29"/>
      <c r="AI83" s="29"/>
      <c r="AJ83" s="261">
        <f>AL83+AM83+AN83</f>
        <v>0</v>
      </c>
      <c r="AK83" s="137"/>
      <c r="AL83" s="29"/>
      <c r="AM83" s="29"/>
      <c r="AN83" s="29"/>
      <c r="AO83" s="261">
        <f>AQ83+AR83+AS83</f>
        <v>0</v>
      </c>
      <c r="AP83" s="137"/>
      <c r="AQ83" s="29"/>
      <c r="AR83" s="29"/>
      <c r="AS83" s="29"/>
      <c r="AT83" s="261">
        <v>0</v>
      </c>
      <c r="AU83" s="137"/>
      <c r="AV83" s="29"/>
      <c r="AW83" s="29"/>
      <c r="AX83" s="29"/>
      <c r="AY83" s="261">
        <v>36</v>
      </c>
      <c r="AZ83" s="137"/>
      <c r="BA83" s="29"/>
      <c r="BB83" s="29">
        <v>36</v>
      </c>
      <c r="BC83" s="29"/>
      <c r="BD83" s="261">
        <v>108</v>
      </c>
      <c r="BE83" s="137"/>
      <c r="BF83" s="29"/>
      <c r="BG83" s="29">
        <v>108</v>
      </c>
      <c r="BH83" s="29"/>
      <c r="BI83" s="102">
        <f>BK83+BL83+BM83</f>
        <v>0</v>
      </c>
      <c r="BJ83" s="137"/>
      <c r="BK83" s="29"/>
      <c r="BL83" s="29"/>
      <c r="BM83" s="29"/>
      <c r="BN83" s="102">
        <f>BP83+BQ83+BR83</f>
        <v>0</v>
      </c>
      <c r="BO83" s="137"/>
      <c r="BP83" s="29"/>
      <c r="BQ83" s="29"/>
      <c r="BR83" s="29"/>
      <c r="BS83" s="261">
        <v>0</v>
      </c>
      <c r="BT83" s="137"/>
      <c r="BU83" s="29"/>
      <c r="BV83" s="29"/>
      <c r="BW83" s="29"/>
      <c r="BX83" s="261">
        <v>0</v>
      </c>
      <c r="BY83" s="137"/>
      <c r="BZ83" s="29"/>
      <c r="CA83" s="29"/>
      <c r="CB83" s="29"/>
    </row>
    <row r="84" spans="1:80" s="46" customFormat="1" ht="15" customHeight="1" x14ac:dyDescent="0.2">
      <c r="A84" s="55" t="s">
        <v>26</v>
      </c>
      <c r="B84" s="467" t="s">
        <v>222</v>
      </c>
      <c r="C84" s="468"/>
      <c r="D84" s="468"/>
      <c r="E84" s="468"/>
      <c r="F84" s="468"/>
      <c r="G84" s="468"/>
      <c r="H84" s="468"/>
      <c r="I84" s="468"/>
      <c r="J84" s="469"/>
      <c r="K84" s="550" t="s">
        <v>169</v>
      </c>
      <c r="L84" s="551"/>
      <c r="M84" s="551"/>
      <c r="N84" s="551"/>
      <c r="O84" s="551"/>
      <c r="P84" s="551"/>
      <c r="Q84" s="551"/>
      <c r="R84" s="552"/>
      <c r="S84" s="166"/>
      <c r="T84" s="219"/>
      <c r="U84" s="56">
        <v>1140</v>
      </c>
      <c r="V84" s="56">
        <v>10</v>
      </c>
      <c r="W84" s="56">
        <v>0</v>
      </c>
      <c r="X84" s="56">
        <v>698</v>
      </c>
      <c r="Y84" s="56">
        <v>346</v>
      </c>
      <c r="Z84" s="56">
        <v>328</v>
      </c>
      <c r="AA84" s="56">
        <v>24</v>
      </c>
      <c r="AB84" s="56"/>
      <c r="AC84" s="56">
        <v>432</v>
      </c>
      <c r="AD84" s="56">
        <f>SUM(AD85:AD95)</f>
        <v>0</v>
      </c>
      <c r="AE84" s="271">
        <f>SUM(AE86:AE95)</f>
        <v>0</v>
      </c>
      <c r="AF84" s="115">
        <f>SUM(AF85:AF95)</f>
        <v>0</v>
      </c>
      <c r="AG84" s="115">
        <f t="shared" ref="AG84:BB84" si="74">SUM(AG85:AG95)</f>
        <v>0</v>
      </c>
      <c r="AH84" s="115">
        <f t="shared" si="74"/>
        <v>0</v>
      </c>
      <c r="AI84" s="115">
        <f t="shared" si="74"/>
        <v>0</v>
      </c>
      <c r="AJ84" s="264">
        <f t="shared" si="74"/>
        <v>0</v>
      </c>
      <c r="AK84" s="115">
        <f t="shared" si="74"/>
        <v>0</v>
      </c>
      <c r="AL84" s="115">
        <f t="shared" si="74"/>
        <v>0</v>
      </c>
      <c r="AM84" s="115">
        <f t="shared" si="74"/>
        <v>0</v>
      </c>
      <c r="AN84" s="115">
        <f t="shared" si="74"/>
        <v>0</v>
      </c>
      <c r="AO84" s="264">
        <f t="shared" si="74"/>
        <v>0</v>
      </c>
      <c r="AP84" s="115">
        <f t="shared" si="74"/>
        <v>0</v>
      </c>
      <c r="AQ84" s="115">
        <v>0</v>
      </c>
      <c r="AR84" s="115">
        <f t="shared" si="74"/>
        <v>0</v>
      </c>
      <c r="AS84" s="115">
        <v>0</v>
      </c>
      <c r="AT84" s="264">
        <v>0</v>
      </c>
      <c r="AU84" s="115">
        <f t="shared" si="74"/>
        <v>0</v>
      </c>
      <c r="AV84" s="115">
        <v>0</v>
      </c>
      <c r="AW84" s="115">
        <f t="shared" si="74"/>
        <v>0</v>
      </c>
      <c r="AX84" s="115">
        <v>0</v>
      </c>
      <c r="AY84" s="264">
        <v>36</v>
      </c>
      <c r="AZ84" s="115">
        <f t="shared" si="74"/>
        <v>0</v>
      </c>
      <c r="BA84" s="115">
        <v>36</v>
      </c>
      <c r="BB84" s="115">
        <f t="shared" si="74"/>
        <v>0</v>
      </c>
      <c r="BC84" s="115">
        <v>0</v>
      </c>
      <c r="BD84" s="264">
        <v>168</v>
      </c>
      <c r="BE84" s="115">
        <v>0</v>
      </c>
      <c r="BF84" s="115">
        <v>132</v>
      </c>
      <c r="BG84" s="115">
        <v>36</v>
      </c>
      <c r="BH84" s="115">
        <v>0</v>
      </c>
      <c r="BI84" s="115">
        <f t="shared" ref="BI84:BQ84" si="75">SUM(BI86:BI95)</f>
        <v>0</v>
      </c>
      <c r="BJ84" s="115">
        <f t="shared" si="75"/>
        <v>0</v>
      </c>
      <c r="BK84" s="115">
        <f t="shared" si="75"/>
        <v>0</v>
      </c>
      <c r="BL84" s="115">
        <f t="shared" si="75"/>
        <v>0</v>
      </c>
      <c r="BM84" s="115">
        <f t="shared" si="75"/>
        <v>0</v>
      </c>
      <c r="BN84" s="115">
        <f t="shared" si="75"/>
        <v>0</v>
      </c>
      <c r="BO84" s="115">
        <f t="shared" si="75"/>
        <v>0</v>
      </c>
      <c r="BP84" s="115">
        <f t="shared" si="75"/>
        <v>0</v>
      </c>
      <c r="BQ84" s="172">
        <f t="shared" si="75"/>
        <v>0</v>
      </c>
      <c r="BR84" s="115">
        <f>SUM(BR86:BR95)</f>
        <v>0</v>
      </c>
      <c r="BS84" s="264">
        <v>450</v>
      </c>
      <c r="BT84" s="115">
        <v>0</v>
      </c>
      <c r="BU84" s="115">
        <v>234</v>
      </c>
      <c r="BV84" s="115">
        <v>216</v>
      </c>
      <c r="BW84" s="115">
        <f t="shared" ref="BW84" si="76">SUM(BW85:BW95)</f>
        <v>0</v>
      </c>
      <c r="BX84" s="264">
        <v>486</v>
      </c>
      <c r="BY84" s="115">
        <f t="shared" ref="BY84:CB84" si="77">SUM(BY85:BY95)</f>
        <v>10</v>
      </c>
      <c r="BZ84" s="115">
        <f t="shared" si="77"/>
        <v>296</v>
      </c>
      <c r="CA84" s="115">
        <f t="shared" si="77"/>
        <v>180</v>
      </c>
      <c r="CB84" s="115">
        <f t="shared" si="77"/>
        <v>0</v>
      </c>
    </row>
    <row r="85" spans="1:80" s="46" customFormat="1" ht="11.25" customHeight="1" x14ac:dyDescent="0.2">
      <c r="A85" s="55"/>
      <c r="B85" s="531" t="s">
        <v>53</v>
      </c>
      <c r="C85" s="532"/>
      <c r="D85" s="532"/>
      <c r="E85" s="532"/>
      <c r="F85" s="532"/>
      <c r="G85" s="532"/>
      <c r="H85" s="532"/>
      <c r="I85" s="532"/>
      <c r="J85" s="533"/>
      <c r="K85" s="65"/>
      <c r="L85" s="60"/>
      <c r="M85" s="60"/>
      <c r="N85" s="60"/>
      <c r="O85" s="60"/>
      <c r="P85" s="60"/>
      <c r="Q85" s="60"/>
      <c r="R85" s="60" t="s">
        <v>155</v>
      </c>
      <c r="S85" s="166"/>
      <c r="T85" s="215"/>
      <c r="U85" s="24">
        <v>10</v>
      </c>
      <c r="V85" s="150">
        <v>10</v>
      </c>
      <c r="W85" s="56"/>
      <c r="X85" s="57"/>
      <c r="Y85" s="58"/>
      <c r="Z85" s="58"/>
      <c r="AA85" s="58"/>
      <c r="AB85" s="58"/>
      <c r="AC85" s="58"/>
      <c r="AD85" s="131"/>
      <c r="AE85" s="269"/>
      <c r="AF85" s="138"/>
      <c r="AG85" s="115"/>
      <c r="AH85" s="115"/>
      <c r="AI85" s="115"/>
      <c r="AJ85" s="264"/>
      <c r="AK85" s="138"/>
      <c r="AL85" s="115"/>
      <c r="AM85" s="115"/>
      <c r="AN85" s="115"/>
      <c r="AO85" s="264"/>
      <c r="AP85" s="138"/>
      <c r="AQ85" s="115"/>
      <c r="AR85" s="115"/>
      <c r="AS85" s="115"/>
      <c r="AT85" s="264"/>
      <c r="AU85" s="138"/>
      <c r="AV85" s="115"/>
      <c r="AW85" s="115"/>
      <c r="AX85" s="115"/>
      <c r="AY85" s="264"/>
      <c r="AZ85" s="138"/>
      <c r="BA85" s="115"/>
      <c r="BB85" s="115"/>
      <c r="BC85" s="115"/>
      <c r="BD85" s="264"/>
      <c r="BE85" s="138"/>
      <c r="BF85" s="115"/>
      <c r="BG85" s="115"/>
      <c r="BH85" s="115"/>
      <c r="BI85" s="115"/>
      <c r="BJ85" s="138"/>
      <c r="BK85" s="115"/>
      <c r="BL85" s="115"/>
      <c r="BM85" s="115"/>
      <c r="BN85" s="115"/>
      <c r="BO85" s="115"/>
      <c r="BP85" s="115"/>
      <c r="BQ85" s="115"/>
      <c r="BR85" s="115"/>
      <c r="BS85" s="264"/>
      <c r="BT85" s="138"/>
      <c r="BU85" s="115"/>
      <c r="BV85" s="115"/>
      <c r="BW85" s="115"/>
      <c r="BX85" s="264">
        <v>10</v>
      </c>
      <c r="BY85" s="138">
        <v>10</v>
      </c>
      <c r="BZ85" s="115"/>
      <c r="CA85" s="115"/>
      <c r="CB85" s="115"/>
    </row>
    <row r="86" spans="1:80" s="46" customFormat="1" ht="21.75" customHeight="1" x14ac:dyDescent="0.2">
      <c r="A86" s="26" t="s">
        <v>27</v>
      </c>
      <c r="B86" s="470" t="s">
        <v>232</v>
      </c>
      <c r="C86" s="471"/>
      <c r="D86" s="471"/>
      <c r="E86" s="471"/>
      <c r="F86" s="471"/>
      <c r="G86" s="471"/>
      <c r="H86" s="471"/>
      <c r="I86" s="471"/>
      <c r="J86" s="472"/>
      <c r="K86" s="35"/>
      <c r="L86" s="51"/>
      <c r="M86" s="51"/>
      <c r="N86" s="311"/>
      <c r="O86" s="51"/>
      <c r="P86" s="456"/>
      <c r="Q86" s="51" t="s">
        <v>156</v>
      </c>
      <c r="R86" s="291"/>
      <c r="S86" s="158"/>
      <c r="T86" s="218"/>
      <c r="U86" s="24">
        <v>108</v>
      </c>
      <c r="V86" s="150">
        <f>AF86+AK86+AP86+AU86+AZ86+BE86+BJ86+BO86</f>
        <v>0</v>
      </c>
      <c r="W86" s="28">
        <v>0</v>
      </c>
      <c r="X86" s="29">
        <v>108</v>
      </c>
      <c r="Y86" s="100">
        <v>50</v>
      </c>
      <c r="Z86" s="100">
        <v>58</v>
      </c>
      <c r="AA86" s="100"/>
      <c r="AB86" s="100"/>
      <c r="AC86" s="100"/>
      <c r="AD86" s="129"/>
      <c r="AE86" s="261">
        <f t="shared" ref="AE86:AE95" si="78">AG86+AH86+AI86</f>
        <v>0</v>
      </c>
      <c r="AF86" s="137"/>
      <c r="AG86" s="29"/>
      <c r="AH86" s="29"/>
      <c r="AI86" s="29"/>
      <c r="AJ86" s="261">
        <f t="shared" ref="AJ86:AJ95" si="79">AL86+AM86+AN86</f>
        <v>0</v>
      </c>
      <c r="AK86" s="137"/>
      <c r="AL86" s="29"/>
      <c r="AM86" s="29"/>
      <c r="AN86" s="29"/>
      <c r="AO86" s="261">
        <v>0</v>
      </c>
      <c r="AP86" s="137"/>
      <c r="AQ86" s="29"/>
      <c r="AR86" s="29"/>
      <c r="AS86" s="29"/>
      <c r="AT86" s="261">
        <v>0</v>
      </c>
      <c r="AU86" s="137"/>
      <c r="AV86" s="29"/>
      <c r="AW86" s="29"/>
      <c r="AX86" s="29"/>
      <c r="AY86" s="261">
        <v>36</v>
      </c>
      <c r="AZ86" s="137"/>
      <c r="BA86" s="29">
        <v>36</v>
      </c>
      <c r="BB86" s="29"/>
      <c r="BC86" s="29"/>
      <c r="BD86" s="261">
        <v>36</v>
      </c>
      <c r="BE86" s="137"/>
      <c r="BF86" s="29">
        <v>36</v>
      </c>
      <c r="BG86" s="29"/>
      <c r="BH86" s="29"/>
      <c r="BI86" s="102">
        <f t="shared" ref="BI86:BI95" si="80">BK86+BL86+BM86</f>
        <v>0</v>
      </c>
      <c r="BJ86" s="137"/>
      <c r="BK86" s="29"/>
      <c r="BL86" s="29"/>
      <c r="BM86" s="29"/>
      <c r="BN86" s="102">
        <f t="shared" ref="BN86:BN95" si="81">BP86+BQ86+BR86</f>
        <v>0</v>
      </c>
      <c r="BO86" s="137"/>
      <c r="BP86" s="29"/>
      <c r="BQ86" s="29"/>
      <c r="BR86" s="29"/>
      <c r="BS86" s="261">
        <v>36</v>
      </c>
      <c r="BT86" s="137"/>
      <c r="BU86" s="29">
        <v>36</v>
      </c>
      <c r="BV86" s="29"/>
      <c r="BW86" s="29"/>
      <c r="BX86" s="261">
        <f>BZ86+CA86+CB86</f>
        <v>0</v>
      </c>
      <c r="BY86" s="137"/>
      <c r="BZ86" s="29"/>
      <c r="CA86" s="29"/>
      <c r="CB86" s="29"/>
    </row>
    <row r="87" spans="1:80" s="46" customFormat="1" ht="11.25" customHeight="1" x14ac:dyDescent="0.2">
      <c r="A87" s="26" t="s">
        <v>28</v>
      </c>
      <c r="B87" s="546" t="s">
        <v>233</v>
      </c>
      <c r="C87" s="546"/>
      <c r="D87" s="546"/>
      <c r="E87" s="546"/>
      <c r="F87" s="546"/>
      <c r="G87" s="546"/>
      <c r="H87" s="546"/>
      <c r="I87" s="546"/>
      <c r="J87" s="546"/>
      <c r="K87" s="35"/>
      <c r="L87" s="51"/>
      <c r="M87" s="51"/>
      <c r="N87" s="310"/>
      <c r="O87" s="241"/>
      <c r="P87" s="559"/>
      <c r="Q87" s="314"/>
      <c r="R87" s="576" t="s">
        <v>156</v>
      </c>
      <c r="S87" s="158"/>
      <c r="T87" s="211"/>
      <c r="U87" s="24">
        <v>148</v>
      </c>
      <c r="V87" s="150">
        <f>AF87+AK87+AP87+AU87+AZ87+BE87+BJ87+BO87</f>
        <v>0</v>
      </c>
      <c r="W87" s="28">
        <v>0</v>
      </c>
      <c r="X87" s="29">
        <v>148</v>
      </c>
      <c r="Y87" s="100">
        <v>76</v>
      </c>
      <c r="Z87" s="100">
        <v>72</v>
      </c>
      <c r="AA87" s="100"/>
      <c r="AB87" s="100"/>
      <c r="AC87" s="100"/>
      <c r="AD87" s="129">
        <f>AF87+AK87+AP87+AU87+AZ87+BE87</f>
        <v>0</v>
      </c>
      <c r="AE87" s="261">
        <f t="shared" si="78"/>
        <v>0</v>
      </c>
      <c r="AF87" s="137"/>
      <c r="AG87" s="29"/>
      <c r="AH87" s="29"/>
      <c r="AI87" s="29"/>
      <c r="AJ87" s="261">
        <f t="shared" si="79"/>
        <v>0</v>
      </c>
      <c r="AK87" s="137"/>
      <c r="AL87" s="29"/>
      <c r="AM87" s="29"/>
      <c r="AN87" s="29"/>
      <c r="AO87" s="261">
        <f t="shared" ref="AO87:AO95" si="82">AQ87+AR87+AS87</f>
        <v>0</v>
      </c>
      <c r="AP87" s="137"/>
      <c r="AQ87" s="29"/>
      <c r="AR87" s="29"/>
      <c r="AS87" s="29"/>
      <c r="AT87" s="261">
        <v>0</v>
      </c>
      <c r="AU87" s="137"/>
      <c r="AV87" s="29"/>
      <c r="AW87" s="29"/>
      <c r="AX87" s="29"/>
      <c r="AY87" s="261">
        <v>0</v>
      </c>
      <c r="AZ87" s="137"/>
      <c r="BA87" s="29"/>
      <c r="BB87" s="29"/>
      <c r="BC87" s="29"/>
      <c r="BD87" s="261">
        <v>38</v>
      </c>
      <c r="BE87" s="137"/>
      <c r="BF87" s="29">
        <v>38</v>
      </c>
      <c r="BG87" s="29"/>
      <c r="BH87" s="29"/>
      <c r="BI87" s="102">
        <f t="shared" si="80"/>
        <v>0</v>
      </c>
      <c r="BJ87" s="137"/>
      <c r="BK87" s="29"/>
      <c r="BL87" s="29"/>
      <c r="BM87" s="29"/>
      <c r="BN87" s="102">
        <f t="shared" si="81"/>
        <v>0</v>
      </c>
      <c r="BO87" s="137"/>
      <c r="BP87" s="29"/>
      <c r="BQ87" s="29"/>
      <c r="BR87" s="29"/>
      <c r="BS87" s="261">
        <v>40</v>
      </c>
      <c r="BT87" s="137"/>
      <c r="BU87" s="29">
        <v>40</v>
      </c>
      <c r="BV87" s="29"/>
      <c r="BW87" s="29"/>
      <c r="BX87" s="261">
        <v>70</v>
      </c>
      <c r="BY87" s="137"/>
      <c r="BZ87" s="29">
        <v>70</v>
      </c>
      <c r="CA87" s="29"/>
      <c r="CB87" s="29"/>
    </row>
    <row r="88" spans="1:80" s="46" customFormat="1" ht="11.25" hidden="1" customHeight="1" x14ac:dyDescent="0.2">
      <c r="A88" s="26" t="s">
        <v>47</v>
      </c>
      <c r="B88" s="546"/>
      <c r="C88" s="546"/>
      <c r="D88" s="546"/>
      <c r="E88" s="546"/>
      <c r="F88" s="546"/>
      <c r="G88" s="546"/>
      <c r="H88" s="546"/>
      <c r="I88" s="546"/>
      <c r="J88" s="546"/>
      <c r="K88" s="35"/>
      <c r="L88" s="51"/>
      <c r="M88" s="51"/>
      <c r="N88" s="51"/>
      <c r="O88" s="66"/>
      <c r="P88" s="559"/>
      <c r="Q88" s="66"/>
      <c r="R88" s="577"/>
      <c r="S88" s="158"/>
      <c r="T88" s="211"/>
      <c r="U88" s="24">
        <f>W88+X88</f>
        <v>0</v>
      </c>
      <c r="V88" s="150">
        <f>AF88+AK88+AP88+AU88+AZ88+BE88+BJ88+BO88</f>
        <v>0</v>
      </c>
      <c r="W88" s="28">
        <f>AI88+AN88+AS88+AX88+BC88+BH88+BM88+BR88</f>
        <v>0</v>
      </c>
      <c r="X88" s="29">
        <f>AG88+AL88+AQ88+AV88+BA88+BF88+BK88+BP88</f>
        <v>0</v>
      </c>
      <c r="Y88" s="100">
        <f>X88-Z88-AA88</f>
        <v>0</v>
      </c>
      <c r="Z88" s="100"/>
      <c r="AA88" s="100"/>
      <c r="AB88" s="100"/>
      <c r="AC88" s="100">
        <f>AH88+AM88+AR88+AW88+BB88+BG88+BL88+BQ88</f>
        <v>0</v>
      </c>
      <c r="AD88" s="129">
        <f>AF88+AK88+AP88+AU88+AZ88+BE88</f>
        <v>0</v>
      </c>
      <c r="AE88" s="261">
        <f t="shared" si="78"/>
        <v>0</v>
      </c>
      <c r="AF88" s="137"/>
      <c r="AG88" s="29"/>
      <c r="AH88" s="29"/>
      <c r="AI88" s="29"/>
      <c r="AJ88" s="261">
        <f t="shared" si="79"/>
        <v>0</v>
      </c>
      <c r="AK88" s="137"/>
      <c r="AL88" s="29"/>
      <c r="AM88" s="29"/>
      <c r="AN88" s="29"/>
      <c r="AO88" s="261">
        <f t="shared" si="82"/>
        <v>0</v>
      </c>
      <c r="AP88" s="137"/>
      <c r="AQ88" s="29"/>
      <c r="AR88" s="29"/>
      <c r="AS88" s="29"/>
      <c r="AT88" s="261">
        <f>AV88+AW88+AX88</f>
        <v>0</v>
      </c>
      <c r="AU88" s="137"/>
      <c r="AV88" s="29"/>
      <c r="AW88" s="29"/>
      <c r="AX88" s="29"/>
      <c r="AY88" s="261">
        <f t="shared" ref="AY88:AY90" si="83">BA88+BB88+BC88</f>
        <v>0</v>
      </c>
      <c r="AZ88" s="137"/>
      <c r="BA88" s="29"/>
      <c r="BB88" s="29"/>
      <c r="BC88" s="29"/>
      <c r="BD88" s="261">
        <f>BF88+BG88+BH88</f>
        <v>0</v>
      </c>
      <c r="BE88" s="137"/>
      <c r="BF88" s="29"/>
      <c r="BG88" s="29"/>
      <c r="BH88" s="29"/>
      <c r="BI88" s="102">
        <f t="shared" si="80"/>
        <v>0</v>
      </c>
      <c r="BJ88" s="137"/>
      <c r="BK88" s="29"/>
      <c r="BL88" s="29"/>
      <c r="BM88" s="29"/>
      <c r="BN88" s="102">
        <f t="shared" si="81"/>
        <v>0</v>
      </c>
      <c r="BO88" s="137"/>
      <c r="BP88" s="29"/>
      <c r="BQ88" s="29"/>
      <c r="BR88" s="29"/>
      <c r="BS88" s="261">
        <f t="shared" ref="BS88:BS90" si="84">BU88+BV88+BW88</f>
        <v>0</v>
      </c>
      <c r="BT88" s="137"/>
      <c r="BU88" s="29"/>
      <c r="BV88" s="29"/>
      <c r="BW88" s="29"/>
      <c r="BX88" s="261">
        <f>BZ88+CA88+CB88</f>
        <v>0</v>
      </c>
      <c r="BY88" s="137"/>
      <c r="BZ88" s="29"/>
      <c r="CA88" s="29"/>
      <c r="CB88" s="29"/>
    </row>
    <row r="89" spans="1:80" s="46" customFormat="1" ht="11.25" hidden="1" customHeight="1" x14ac:dyDescent="0.2">
      <c r="A89" s="26" t="s">
        <v>48</v>
      </c>
      <c r="B89" s="404"/>
      <c r="C89" s="404"/>
      <c r="D89" s="404"/>
      <c r="E89" s="404"/>
      <c r="F89" s="404"/>
      <c r="G89" s="404"/>
      <c r="H89" s="404"/>
      <c r="I89" s="404"/>
      <c r="J89" s="404"/>
      <c r="K89" s="35"/>
      <c r="L89" s="51"/>
      <c r="M89" s="51"/>
      <c r="N89" s="51"/>
      <c r="O89" s="66"/>
      <c r="P89" s="559"/>
      <c r="Q89" s="66"/>
      <c r="R89" s="577"/>
      <c r="S89" s="158"/>
      <c r="T89" s="211"/>
      <c r="U89" s="24">
        <f>W89+X89</f>
        <v>0</v>
      </c>
      <c r="V89" s="150">
        <f>AF89+AK89+AP89+AU89+AZ89+BE89+BJ89+BO89</f>
        <v>0</v>
      </c>
      <c r="W89" s="28">
        <f>AI89+AN89+AS89+AX89+BC89+BH89+BM89+BR89</f>
        <v>0</v>
      </c>
      <c r="X89" s="29">
        <f>AG89+AL89+AQ89+AV89+BA89+BF89+BK89+BP89</f>
        <v>0</v>
      </c>
      <c r="Y89" s="100">
        <f>X89-Z89-AA89</f>
        <v>0</v>
      </c>
      <c r="Z89" s="100"/>
      <c r="AA89" s="100"/>
      <c r="AB89" s="100"/>
      <c r="AC89" s="100">
        <f>AH89+AM89+AR89+AW89+BB89+BG89+BL89+BQ89</f>
        <v>0</v>
      </c>
      <c r="AD89" s="129">
        <f>AF89+AK89+AP89+AU89+AZ89+BE89</f>
        <v>0</v>
      </c>
      <c r="AE89" s="261">
        <f t="shared" si="78"/>
        <v>0</v>
      </c>
      <c r="AF89" s="137"/>
      <c r="AG89" s="29"/>
      <c r="AH89" s="29"/>
      <c r="AI89" s="29"/>
      <c r="AJ89" s="261">
        <f t="shared" si="79"/>
        <v>0</v>
      </c>
      <c r="AK89" s="137"/>
      <c r="AL89" s="29"/>
      <c r="AM89" s="29"/>
      <c r="AN89" s="29"/>
      <c r="AO89" s="261">
        <f t="shared" si="82"/>
        <v>0</v>
      </c>
      <c r="AP89" s="137"/>
      <c r="AQ89" s="29"/>
      <c r="AR89" s="29"/>
      <c r="AS89" s="29"/>
      <c r="AT89" s="261">
        <f>AV89+AW89+AX89</f>
        <v>0</v>
      </c>
      <c r="AU89" s="137"/>
      <c r="AV89" s="29"/>
      <c r="AW89" s="29"/>
      <c r="AX89" s="29"/>
      <c r="AY89" s="261">
        <f t="shared" si="83"/>
        <v>0</v>
      </c>
      <c r="AZ89" s="137"/>
      <c r="BA89" s="29"/>
      <c r="BB89" s="29"/>
      <c r="BC89" s="29"/>
      <c r="BD89" s="261">
        <f>BF89+BG89+BH89</f>
        <v>0</v>
      </c>
      <c r="BE89" s="137"/>
      <c r="BF89" s="29"/>
      <c r="BG89" s="29"/>
      <c r="BH89" s="29"/>
      <c r="BI89" s="102">
        <f t="shared" si="80"/>
        <v>0</v>
      </c>
      <c r="BJ89" s="137"/>
      <c r="BK89" s="29"/>
      <c r="BL89" s="29"/>
      <c r="BM89" s="29"/>
      <c r="BN89" s="102">
        <f t="shared" si="81"/>
        <v>0</v>
      </c>
      <c r="BO89" s="137"/>
      <c r="BP89" s="29"/>
      <c r="BQ89" s="29"/>
      <c r="BR89" s="29"/>
      <c r="BS89" s="261">
        <f t="shared" si="84"/>
        <v>0</v>
      </c>
      <c r="BT89" s="137"/>
      <c r="BU89" s="29"/>
      <c r="BV89" s="29"/>
      <c r="BW89" s="29"/>
      <c r="BX89" s="261">
        <f>BZ89+CA89+CB89</f>
        <v>0</v>
      </c>
      <c r="BY89" s="137"/>
      <c r="BZ89" s="29"/>
      <c r="CA89" s="29"/>
      <c r="CB89" s="29"/>
    </row>
    <row r="90" spans="1:80" ht="11.25" hidden="1" customHeight="1" x14ac:dyDescent="0.2">
      <c r="A90" s="26" t="s">
        <v>49</v>
      </c>
      <c r="B90" s="396"/>
      <c r="C90" s="397"/>
      <c r="D90" s="397"/>
      <c r="E90" s="397"/>
      <c r="F90" s="397"/>
      <c r="G90" s="397"/>
      <c r="H90" s="397"/>
      <c r="I90" s="397"/>
      <c r="J90" s="398"/>
      <c r="K90" s="35"/>
      <c r="L90" s="51"/>
      <c r="M90" s="51"/>
      <c r="N90" s="51"/>
      <c r="O90" s="51"/>
      <c r="P90" s="559"/>
      <c r="Q90" s="51"/>
      <c r="R90" s="577"/>
      <c r="S90" s="158"/>
      <c r="T90" s="211"/>
      <c r="U90" s="24">
        <f>W90+X90</f>
        <v>0</v>
      </c>
      <c r="V90" s="150">
        <f>AF90+AK90+AP90+AU90+AZ90+BE90+BJ90+BO90</f>
        <v>0</v>
      </c>
      <c r="W90" s="28">
        <f>AI90+AN90+AS90+AX90+BC90+BH90+BM90+BR90</f>
        <v>0</v>
      </c>
      <c r="X90" s="29">
        <f>AG90+AL90+AQ90+AV90+BA90+BF90+BK90+BP90</f>
        <v>0</v>
      </c>
      <c r="Y90" s="100">
        <f>X90-Z90-AA90</f>
        <v>0</v>
      </c>
      <c r="Z90" s="100"/>
      <c r="AA90" s="100"/>
      <c r="AB90" s="100"/>
      <c r="AC90" s="100">
        <f>AH90+AM90+AR90+AW90+BB90+BG90+BL90+BQ90</f>
        <v>0</v>
      </c>
      <c r="AD90" s="129">
        <f>AF90+AK90+AP90+AU90+AZ90+BE90</f>
        <v>0</v>
      </c>
      <c r="AE90" s="261">
        <f t="shared" si="78"/>
        <v>0</v>
      </c>
      <c r="AF90" s="137"/>
      <c r="AG90" s="29"/>
      <c r="AH90" s="29"/>
      <c r="AI90" s="29"/>
      <c r="AJ90" s="261">
        <f t="shared" si="79"/>
        <v>0</v>
      </c>
      <c r="AK90" s="137"/>
      <c r="AL90" s="29"/>
      <c r="AM90" s="29"/>
      <c r="AN90" s="29"/>
      <c r="AO90" s="261">
        <f t="shared" si="82"/>
        <v>0</v>
      </c>
      <c r="AP90" s="137"/>
      <c r="AQ90" s="29"/>
      <c r="AR90" s="29"/>
      <c r="AS90" s="29"/>
      <c r="AT90" s="261">
        <f>AV90+AW90+AX90</f>
        <v>0</v>
      </c>
      <c r="AU90" s="137"/>
      <c r="AV90" s="29"/>
      <c r="AW90" s="29"/>
      <c r="AX90" s="29"/>
      <c r="AY90" s="261">
        <f t="shared" si="83"/>
        <v>0</v>
      </c>
      <c r="AZ90" s="137"/>
      <c r="BA90" s="29"/>
      <c r="BB90" s="29"/>
      <c r="BC90" s="29"/>
      <c r="BD90" s="261">
        <f>BF90+BG90+BH90</f>
        <v>0</v>
      </c>
      <c r="BE90" s="137"/>
      <c r="BF90" s="29"/>
      <c r="BG90" s="29"/>
      <c r="BH90" s="29"/>
      <c r="BI90" s="102">
        <f t="shared" si="80"/>
        <v>0</v>
      </c>
      <c r="BJ90" s="137"/>
      <c r="BK90" s="29"/>
      <c r="BL90" s="29"/>
      <c r="BM90" s="29"/>
      <c r="BN90" s="102">
        <f t="shared" si="81"/>
        <v>0</v>
      </c>
      <c r="BO90" s="137"/>
      <c r="BP90" s="29"/>
      <c r="BQ90" s="29"/>
      <c r="BR90" s="29"/>
      <c r="BS90" s="261">
        <f t="shared" si="84"/>
        <v>0</v>
      </c>
      <c r="BT90" s="137"/>
      <c r="BU90" s="29"/>
      <c r="BV90" s="29"/>
      <c r="BW90" s="29"/>
      <c r="BX90" s="261">
        <f>BZ90+CA90+CB90</f>
        <v>0</v>
      </c>
      <c r="BY90" s="137"/>
      <c r="BZ90" s="29"/>
      <c r="CA90" s="29"/>
      <c r="CB90" s="29"/>
    </row>
    <row r="91" spans="1:80" ht="11.25" customHeight="1" x14ac:dyDescent="0.2">
      <c r="A91" s="26" t="s">
        <v>47</v>
      </c>
      <c r="B91" s="396" t="s">
        <v>234</v>
      </c>
      <c r="C91" s="397"/>
      <c r="D91" s="397"/>
      <c r="E91" s="397"/>
      <c r="F91" s="397"/>
      <c r="G91" s="397"/>
      <c r="H91" s="397"/>
      <c r="I91" s="397"/>
      <c r="J91" s="398"/>
      <c r="K91" s="35"/>
      <c r="L91" s="51"/>
      <c r="M91" s="51"/>
      <c r="N91" s="51"/>
      <c r="O91" s="51"/>
      <c r="P91" s="559"/>
      <c r="Q91" s="51"/>
      <c r="R91" s="577"/>
      <c r="S91" s="158"/>
      <c r="T91" s="211"/>
      <c r="U91" s="24">
        <v>160</v>
      </c>
      <c r="V91" s="150">
        <v>0</v>
      </c>
      <c r="W91" s="28">
        <v>0</v>
      </c>
      <c r="X91" s="29">
        <v>160</v>
      </c>
      <c r="Y91" s="100">
        <v>76</v>
      </c>
      <c r="Z91" s="100">
        <v>60</v>
      </c>
      <c r="AA91" s="100">
        <v>24</v>
      </c>
      <c r="AB91" s="100"/>
      <c r="AC91" s="100"/>
      <c r="AD91" s="129"/>
      <c r="AE91" s="261">
        <v>0</v>
      </c>
      <c r="AF91" s="137"/>
      <c r="AG91" s="29"/>
      <c r="AH91" s="29"/>
      <c r="AI91" s="29"/>
      <c r="AJ91" s="261">
        <v>0</v>
      </c>
      <c r="AK91" s="137"/>
      <c r="AL91" s="29"/>
      <c r="AM91" s="29"/>
      <c r="AN91" s="29"/>
      <c r="AO91" s="261">
        <v>0</v>
      </c>
      <c r="AP91" s="137"/>
      <c r="AQ91" s="29"/>
      <c r="AR91" s="29"/>
      <c r="AS91" s="29"/>
      <c r="AT91" s="261">
        <v>0</v>
      </c>
      <c r="AU91" s="137"/>
      <c r="AV91" s="29"/>
      <c r="AW91" s="29"/>
      <c r="AX91" s="29"/>
      <c r="AY91" s="261">
        <v>0</v>
      </c>
      <c r="AZ91" s="137"/>
      <c r="BA91" s="29"/>
      <c r="BB91" s="29"/>
      <c r="BC91" s="29"/>
      <c r="BD91" s="261">
        <v>36</v>
      </c>
      <c r="BE91" s="137"/>
      <c r="BF91" s="29">
        <v>36</v>
      </c>
      <c r="BG91" s="29"/>
      <c r="BH91" s="29"/>
      <c r="BI91" s="102"/>
      <c r="BJ91" s="137"/>
      <c r="BK91" s="29"/>
      <c r="BL91" s="29"/>
      <c r="BM91" s="29"/>
      <c r="BN91" s="102"/>
      <c r="BO91" s="137"/>
      <c r="BP91" s="29"/>
      <c r="BQ91" s="29"/>
      <c r="BR91" s="29"/>
      <c r="BS91" s="261">
        <v>42</v>
      </c>
      <c r="BT91" s="137"/>
      <c r="BU91" s="29">
        <v>42</v>
      </c>
      <c r="BV91" s="29"/>
      <c r="BW91" s="29"/>
      <c r="BX91" s="261">
        <v>82</v>
      </c>
      <c r="BY91" s="137"/>
      <c r="BZ91" s="29">
        <v>82</v>
      </c>
      <c r="CA91" s="29"/>
      <c r="CB91" s="29"/>
    </row>
    <row r="92" spans="1:80" ht="11.25" customHeight="1" x14ac:dyDescent="0.2">
      <c r="A92" s="26" t="s">
        <v>48</v>
      </c>
      <c r="B92" s="396" t="s">
        <v>235</v>
      </c>
      <c r="C92" s="397"/>
      <c r="D92" s="397"/>
      <c r="E92" s="397"/>
      <c r="F92" s="397"/>
      <c r="G92" s="397"/>
      <c r="H92" s="397"/>
      <c r="I92" s="397"/>
      <c r="J92" s="398"/>
      <c r="K92" s="35"/>
      <c r="L92" s="51"/>
      <c r="M92" s="51"/>
      <c r="N92" s="51"/>
      <c r="O92" s="51"/>
      <c r="P92" s="559"/>
      <c r="Q92" s="51"/>
      <c r="R92" s="578"/>
      <c r="S92" s="158"/>
      <c r="T92" s="211"/>
      <c r="U92" s="24">
        <v>128</v>
      </c>
      <c r="V92" s="150">
        <v>0</v>
      </c>
      <c r="W92" s="28">
        <v>0</v>
      </c>
      <c r="X92" s="29">
        <v>128</v>
      </c>
      <c r="Y92" s="100">
        <v>66</v>
      </c>
      <c r="Z92" s="100">
        <v>62</v>
      </c>
      <c r="AA92" s="100"/>
      <c r="AB92" s="100"/>
      <c r="AC92" s="100"/>
      <c r="AD92" s="129"/>
      <c r="AE92" s="261">
        <v>0</v>
      </c>
      <c r="AF92" s="137"/>
      <c r="AG92" s="29"/>
      <c r="AH92" s="29"/>
      <c r="AI92" s="29"/>
      <c r="AJ92" s="261">
        <v>0</v>
      </c>
      <c r="AK92" s="137"/>
      <c r="AL92" s="29"/>
      <c r="AM92" s="29"/>
      <c r="AN92" s="29"/>
      <c r="AO92" s="261">
        <v>0</v>
      </c>
      <c r="AP92" s="137"/>
      <c r="AQ92" s="29"/>
      <c r="AR92" s="29"/>
      <c r="AS92" s="29"/>
      <c r="AT92" s="261">
        <v>0</v>
      </c>
      <c r="AU92" s="137"/>
      <c r="AV92" s="29"/>
      <c r="AW92" s="29"/>
      <c r="AX92" s="29"/>
      <c r="AY92" s="261">
        <v>0</v>
      </c>
      <c r="AZ92" s="137"/>
      <c r="BA92" s="29"/>
      <c r="BB92" s="29"/>
      <c r="BC92" s="29"/>
      <c r="BD92" s="261">
        <v>22</v>
      </c>
      <c r="BE92" s="137"/>
      <c r="BF92" s="29">
        <v>22</v>
      </c>
      <c r="BG92" s="29"/>
      <c r="BH92" s="29"/>
      <c r="BI92" s="102"/>
      <c r="BJ92" s="137"/>
      <c r="BK92" s="29"/>
      <c r="BL92" s="29"/>
      <c r="BM92" s="29"/>
      <c r="BN92" s="102"/>
      <c r="BO92" s="137"/>
      <c r="BP92" s="29"/>
      <c r="BQ92" s="29"/>
      <c r="BR92" s="29"/>
      <c r="BS92" s="261">
        <v>38</v>
      </c>
      <c r="BT92" s="137"/>
      <c r="BU92" s="29">
        <v>38</v>
      </c>
      <c r="BV92" s="29"/>
      <c r="BW92" s="29"/>
      <c r="BX92" s="261">
        <v>68</v>
      </c>
      <c r="BY92" s="137"/>
      <c r="BZ92" s="29">
        <v>68</v>
      </c>
      <c r="CA92" s="29"/>
      <c r="CB92" s="29"/>
    </row>
    <row r="93" spans="1:80" ht="11.25" customHeight="1" x14ac:dyDescent="0.2">
      <c r="A93" s="26" t="s">
        <v>49</v>
      </c>
      <c r="B93" s="396" t="s">
        <v>236</v>
      </c>
      <c r="C93" s="397"/>
      <c r="D93" s="397"/>
      <c r="E93" s="397"/>
      <c r="F93" s="397"/>
      <c r="G93" s="397"/>
      <c r="H93" s="397"/>
      <c r="I93" s="397"/>
      <c r="J93" s="398"/>
      <c r="K93" s="35"/>
      <c r="L93" s="51"/>
      <c r="M93" s="51"/>
      <c r="N93" s="51"/>
      <c r="O93" s="51"/>
      <c r="P93" s="409"/>
      <c r="Q93" s="51"/>
      <c r="R93" s="51" t="s">
        <v>156</v>
      </c>
      <c r="S93" s="158"/>
      <c r="T93" s="211"/>
      <c r="U93" s="24">
        <v>154</v>
      </c>
      <c r="V93" s="150">
        <v>0</v>
      </c>
      <c r="W93" s="28">
        <v>0</v>
      </c>
      <c r="X93" s="29">
        <v>154</v>
      </c>
      <c r="Y93" s="100">
        <v>78</v>
      </c>
      <c r="Z93" s="100">
        <v>76</v>
      </c>
      <c r="AA93" s="100"/>
      <c r="AB93" s="100"/>
      <c r="AC93" s="100"/>
      <c r="AD93" s="129"/>
      <c r="AE93" s="261">
        <v>0</v>
      </c>
      <c r="AF93" s="137"/>
      <c r="AG93" s="29"/>
      <c r="AH93" s="29"/>
      <c r="AI93" s="29"/>
      <c r="AJ93" s="261">
        <v>0</v>
      </c>
      <c r="AK93" s="137"/>
      <c r="AL93" s="29"/>
      <c r="AM93" s="29"/>
      <c r="AN93" s="29"/>
      <c r="AO93" s="261">
        <v>0</v>
      </c>
      <c r="AP93" s="137"/>
      <c r="AQ93" s="29"/>
      <c r="AR93" s="29"/>
      <c r="AS93" s="29"/>
      <c r="AT93" s="261">
        <v>0</v>
      </c>
      <c r="AU93" s="137"/>
      <c r="AV93" s="29"/>
      <c r="AW93" s="29"/>
      <c r="AX93" s="29"/>
      <c r="AY93" s="261">
        <v>0</v>
      </c>
      <c r="AZ93" s="137"/>
      <c r="BA93" s="29"/>
      <c r="BB93" s="29"/>
      <c r="BC93" s="29"/>
      <c r="BD93" s="261">
        <v>0</v>
      </c>
      <c r="BE93" s="137"/>
      <c r="BF93" s="29"/>
      <c r="BG93" s="29"/>
      <c r="BH93" s="29"/>
      <c r="BI93" s="102"/>
      <c r="BJ93" s="137"/>
      <c r="BK93" s="29"/>
      <c r="BL93" s="29"/>
      <c r="BM93" s="29"/>
      <c r="BN93" s="102"/>
      <c r="BO93" s="137"/>
      <c r="BP93" s="29"/>
      <c r="BQ93" s="29"/>
      <c r="BR93" s="29"/>
      <c r="BS93" s="261">
        <v>78</v>
      </c>
      <c r="BT93" s="137"/>
      <c r="BU93" s="29">
        <v>78</v>
      </c>
      <c r="BV93" s="29"/>
      <c r="BW93" s="29"/>
      <c r="BX93" s="261">
        <v>76</v>
      </c>
      <c r="BY93" s="137"/>
      <c r="BZ93" s="29">
        <v>76</v>
      </c>
      <c r="CA93" s="29"/>
      <c r="CB93" s="29"/>
    </row>
    <row r="94" spans="1:80" ht="11.25" customHeight="1" x14ac:dyDescent="0.2">
      <c r="A94" s="26" t="s">
        <v>29</v>
      </c>
      <c r="B94" s="489" t="s">
        <v>0</v>
      </c>
      <c r="C94" s="490"/>
      <c r="D94" s="490"/>
      <c r="E94" s="490"/>
      <c r="F94" s="490"/>
      <c r="G94" s="490"/>
      <c r="H94" s="490"/>
      <c r="I94" s="490"/>
      <c r="J94" s="491"/>
      <c r="K94" s="35"/>
      <c r="L94" s="51"/>
      <c r="M94" s="51"/>
      <c r="N94" s="290"/>
      <c r="O94" s="51"/>
      <c r="P94" s="51"/>
      <c r="Q94" s="51"/>
      <c r="R94" s="51" t="s">
        <v>156</v>
      </c>
      <c r="S94" s="158"/>
      <c r="T94" s="211"/>
      <c r="U94" s="24">
        <v>324</v>
      </c>
      <c r="V94" s="150">
        <v>0</v>
      </c>
      <c r="W94" s="28">
        <v>0</v>
      </c>
      <c r="X94" s="29">
        <v>0</v>
      </c>
      <c r="Y94" s="100">
        <v>0</v>
      </c>
      <c r="Z94" s="100">
        <v>0</v>
      </c>
      <c r="AA94" s="100"/>
      <c r="AB94" s="100"/>
      <c r="AC94" s="100">
        <v>324</v>
      </c>
      <c r="AD94" s="129"/>
      <c r="AE94" s="261">
        <f t="shared" si="78"/>
        <v>0</v>
      </c>
      <c r="AF94" s="137"/>
      <c r="AG94" s="29"/>
      <c r="AH94" s="29"/>
      <c r="AI94" s="29"/>
      <c r="AJ94" s="261">
        <f t="shared" si="79"/>
        <v>0</v>
      </c>
      <c r="AK94" s="137"/>
      <c r="AL94" s="29"/>
      <c r="AM94" s="29"/>
      <c r="AN94" s="29"/>
      <c r="AO94" s="261">
        <f t="shared" si="82"/>
        <v>0</v>
      </c>
      <c r="AP94" s="137"/>
      <c r="AQ94" s="29"/>
      <c r="AR94" s="29"/>
      <c r="AS94" s="29"/>
      <c r="AT94" s="261">
        <f>AV94+AW94+AX94</f>
        <v>0</v>
      </c>
      <c r="AU94" s="137"/>
      <c r="AV94" s="29"/>
      <c r="AW94" s="29"/>
      <c r="AX94" s="29"/>
      <c r="AY94" s="261">
        <v>0</v>
      </c>
      <c r="AZ94" s="137"/>
      <c r="BA94" s="29"/>
      <c r="BB94" s="29"/>
      <c r="BC94" s="29"/>
      <c r="BD94" s="261">
        <v>36</v>
      </c>
      <c r="BE94" s="137"/>
      <c r="BF94" s="29"/>
      <c r="BG94" s="29">
        <v>36</v>
      </c>
      <c r="BH94" s="29"/>
      <c r="BI94" s="102">
        <f t="shared" si="80"/>
        <v>0</v>
      </c>
      <c r="BJ94" s="137"/>
      <c r="BK94" s="29"/>
      <c r="BL94" s="29"/>
      <c r="BM94" s="29"/>
      <c r="BN94" s="102">
        <f t="shared" si="81"/>
        <v>0</v>
      </c>
      <c r="BO94" s="137"/>
      <c r="BP94" s="29"/>
      <c r="BQ94" s="29"/>
      <c r="BR94" s="29"/>
      <c r="BS94" s="261">
        <v>144</v>
      </c>
      <c r="BT94" s="137"/>
      <c r="BU94" s="29"/>
      <c r="BV94" s="29">
        <v>144</v>
      </c>
      <c r="BW94" s="29"/>
      <c r="BX94" s="261">
        <v>144</v>
      </c>
      <c r="BY94" s="137"/>
      <c r="BZ94" s="29"/>
      <c r="CA94" s="29">
        <v>144</v>
      </c>
      <c r="CB94" s="29"/>
    </row>
    <row r="95" spans="1:80" ht="11.25" customHeight="1" thickBot="1" x14ac:dyDescent="0.25">
      <c r="A95" s="61" t="s">
        <v>30</v>
      </c>
      <c r="B95" s="473" t="s">
        <v>1</v>
      </c>
      <c r="C95" s="473"/>
      <c r="D95" s="473"/>
      <c r="E95" s="473"/>
      <c r="F95" s="473"/>
      <c r="G95" s="473"/>
      <c r="H95" s="473"/>
      <c r="I95" s="473"/>
      <c r="J95" s="473"/>
      <c r="K95" s="62"/>
      <c r="L95" s="63"/>
      <c r="M95" s="63"/>
      <c r="N95" s="290"/>
      <c r="O95" s="63"/>
      <c r="P95" s="63"/>
      <c r="Q95" s="63"/>
      <c r="R95" s="63" t="s">
        <v>156</v>
      </c>
      <c r="S95" s="167"/>
      <c r="T95" s="211"/>
      <c r="U95" s="24">
        <v>108</v>
      </c>
      <c r="V95" s="150">
        <v>0</v>
      </c>
      <c r="W95" s="28">
        <v>0</v>
      </c>
      <c r="X95" s="29">
        <v>0</v>
      </c>
      <c r="Y95" s="100">
        <v>0</v>
      </c>
      <c r="Z95" s="100">
        <v>0</v>
      </c>
      <c r="AA95" s="100"/>
      <c r="AB95" s="100"/>
      <c r="AC95" s="100">
        <v>108</v>
      </c>
      <c r="AD95" s="129"/>
      <c r="AE95" s="261">
        <f t="shared" si="78"/>
        <v>0</v>
      </c>
      <c r="AF95" s="137"/>
      <c r="AG95" s="29"/>
      <c r="AH95" s="29"/>
      <c r="AI95" s="29"/>
      <c r="AJ95" s="261">
        <f t="shared" si="79"/>
        <v>0</v>
      </c>
      <c r="AK95" s="137"/>
      <c r="AL95" s="29"/>
      <c r="AM95" s="29"/>
      <c r="AN95" s="29"/>
      <c r="AO95" s="261">
        <f t="shared" si="82"/>
        <v>0</v>
      </c>
      <c r="AP95" s="137"/>
      <c r="AQ95" s="29"/>
      <c r="AR95" s="29"/>
      <c r="AS95" s="29"/>
      <c r="AT95" s="261">
        <f>AV95+AW95+AX95</f>
        <v>0</v>
      </c>
      <c r="AU95" s="137"/>
      <c r="AV95" s="29"/>
      <c r="AW95" s="29"/>
      <c r="AX95" s="29"/>
      <c r="AY95" s="261">
        <v>0</v>
      </c>
      <c r="AZ95" s="137"/>
      <c r="BA95" s="29"/>
      <c r="BB95" s="29"/>
      <c r="BC95" s="29"/>
      <c r="BD95" s="261">
        <v>0</v>
      </c>
      <c r="BE95" s="137"/>
      <c r="BF95" s="29"/>
      <c r="BG95" s="29"/>
      <c r="BH95" s="29"/>
      <c r="BI95" s="102">
        <f t="shared" si="80"/>
        <v>0</v>
      </c>
      <c r="BJ95" s="137"/>
      <c r="BK95" s="29"/>
      <c r="BL95" s="29"/>
      <c r="BM95" s="29"/>
      <c r="BN95" s="102">
        <f t="shared" si="81"/>
        <v>0</v>
      </c>
      <c r="BO95" s="137"/>
      <c r="BP95" s="29"/>
      <c r="BQ95" s="29"/>
      <c r="BR95" s="29"/>
      <c r="BS95" s="261">
        <v>72</v>
      </c>
      <c r="BT95" s="137"/>
      <c r="BU95" s="29"/>
      <c r="BV95" s="29">
        <v>72</v>
      </c>
      <c r="BW95" s="29"/>
      <c r="BX95" s="261">
        <v>36</v>
      </c>
      <c r="BY95" s="137"/>
      <c r="BZ95" s="29"/>
      <c r="CA95" s="29">
        <v>36</v>
      </c>
      <c r="CB95" s="29"/>
    </row>
    <row r="96" spans="1:80" ht="0.75" customHeight="1" thickBot="1" x14ac:dyDescent="0.25">
      <c r="A96" s="26" t="s">
        <v>33</v>
      </c>
      <c r="B96" s="388"/>
      <c r="C96" s="388"/>
      <c r="D96" s="388"/>
      <c r="E96" s="388"/>
      <c r="F96" s="388"/>
      <c r="G96" s="388"/>
      <c r="H96" s="388"/>
      <c r="I96" s="388"/>
      <c r="J96" s="389"/>
      <c r="K96" s="35"/>
      <c r="L96" s="51"/>
      <c r="M96" s="51"/>
      <c r="N96" s="51"/>
      <c r="O96" s="51"/>
      <c r="P96" s="51"/>
      <c r="Q96" s="51"/>
      <c r="R96" s="51"/>
      <c r="S96" s="158"/>
      <c r="T96" s="211"/>
      <c r="U96" s="24">
        <f>W96+X96</f>
        <v>0</v>
      </c>
      <c r="V96" s="150">
        <f>AF96+AK96+AP96+AU96+AZ96+BE96+BJ96+BO96</f>
        <v>0</v>
      </c>
      <c r="W96" s="28">
        <f>AI96+AN96+AS96+AX96+BC96+BH96+BM96+BR96</f>
        <v>0</v>
      </c>
      <c r="X96" s="29">
        <f>AG96+AL96+AQ96+AV96+BA96+BF96+BK96+BP96</f>
        <v>0</v>
      </c>
      <c r="Y96" s="100">
        <f>X96-Z96-AA96</f>
        <v>0</v>
      </c>
      <c r="Z96" s="100"/>
      <c r="AA96" s="100"/>
      <c r="AB96" s="100"/>
      <c r="AC96" s="100">
        <f>AH96+AM96+AR96+AW96+BB96+BG96+BL96+BQ96</f>
        <v>0</v>
      </c>
      <c r="AD96" s="129"/>
      <c r="AE96" s="261">
        <f t="shared" ref="AE96:AE97" si="85">AG96+AH96+AI96</f>
        <v>0</v>
      </c>
      <c r="AF96" s="137"/>
      <c r="AG96" s="29"/>
      <c r="AH96" s="29"/>
      <c r="AI96" s="29"/>
      <c r="AJ96" s="261">
        <f t="shared" ref="AJ96:AJ97" si="86">AL96+AM96+AN96</f>
        <v>0</v>
      </c>
      <c r="AK96" s="137"/>
      <c r="AL96" s="29"/>
      <c r="AM96" s="29"/>
      <c r="AN96" s="29"/>
      <c r="AO96" s="261">
        <f t="shared" ref="AO96:AO97" si="87">AQ96+AR96+AS96</f>
        <v>0</v>
      </c>
      <c r="AP96" s="137"/>
      <c r="AQ96" s="29"/>
      <c r="AR96" s="29"/>
      <c r="AS96" s="29"/>
      <c r="AT96" s="261">
        <f t="shared" ref="AT96:AT97" si="88">AV96+AW96+AX96</f>
        <v>0</v>
      </c>
      <c r="AU96" s="137"/>
      <c r="AV96" s="29"/>
      <c r="AW96" s="29"/>
      <c r="AX96" s="29"/>
      <c r="AY96" s="261">
        <f>BA96+BB96+BC96</f>
        <v>0</v>
      </c>
      <c r="AZ96" s="137"/>
      <c r="BA96" s="29"/>
      <c r="BB96" s="29"/>
      <c r="BC96" s="29"/>
      <c r="BD96" s="261">
        <f>BF96+BG96+BH96</f>
        <v>0</v>
      </c>
      <c r="BE96" s="137"/>
      <c r="BF96" s="29"/>
      <c r="BG96" s="29"/>
      <c r="BH96" s="29"/>
      <c r="BI96" s="102">
        <f t="shared" ref="BI96:BI97" si="89">BK96+BL96+BM96</f>
        <v>0</v>
      </c>
      <c r="BJ96" s="137"/>
      <c r="BK96" s="29"/>
      <c r="BL96" s="29"/>
      <c r="BM96" s="29"/>
      <c r="BN96" s="102">
        <f t="shared" ref="BN96:BN97" si="90">BP96+BQ96+BR96</f>
        <v>0</v>
      </c>
      <c r="BO96" s="137"/>
      <c r="BP96" s="29"/>
      <c r="BQ96" s="29"/>
      <c r="BR96" s="29"/>
      <c r="BS96" s="261">
        <f>BU96+BV96+BW96</f>
        <v>0</v>
      </c>
      <c r="BT96" s="137"/>
      <c r="BU96" s="29"/>
      <c r="BV96" s="29"/>
      <c r="BW96" s="29"/>
      <c r="BX96" s="261">
        <f>BZ96+CA96+CB96</f>
        <v>0</v>
      </c>
      <c r="BY96" s="137"/>
      <c r="BZ96" s="29"/>
      <c r="CA96" s="29"/>
      <c r="CB96" s="29"/>
    </row>
    <row r="97" spans="1:80" ht="11.25" hidden="1" customHeight="1" x14ac:dyDescent="0.2">
      <c r="A97" s="26" t="s">
        <v>50</v>
      </c>
      <c r="B97" s="397"/>
      <c r="C97" s="397"/>
      <c r="D97" s="397"/>
      <c r="E97" s="397"/>
      <c r="F97" s="397"/>
      <c r="G97" s="397"/>
      <c r="H97" s="397"/>
      <c r="I97" s="397"/>
      <c r="J97" s="398"/>
      <c r="K97" s="35"/>
      <c r="L97" s="51"/>
      <c r="M97" s="51"/>
      <c r="N97" s="51"/>
      <c r="O97" s="51"/>
      <c r="P97" s="51"/>
      <c r="Q97" s="51"/>
      <c r="R97" s="51"/>
      <c r="S97" s="158"/>
      <c r="T97" s="211"/>
      <c r="U97" s="24">
        <f>W97+X97</f>
        <v>0</v>
      </c>
      <c r="V97" s="150">
        <f>AF97+AK97+AP97+AU97+AZ97+BE97+BJ97+BO97</f>
        <v>0</v>
      </c>
      <c r="W97" s="28">
        <f>AI97+AN97+AS97+AX97+BC97+BH97+BM97+BR97</f>
        <v>0</v>
      </c>
      <c r="X97" s="29">
        <f>AG97+AL97+AQ97+AV97+BA97+BF97+BK97+BP97</f>
        <v>0</v>
      </c>
      <c r="Y97" s="100">
        <f>X97-Z97-AA97</f>
        <v>0</v>
      </c>
      <c r="Z97" s="100"/>
      <c r="AA97" s="100"/>
      <c r="AB97" s="100"/>
      <c r="AC97" s="100">
        <f>AH97+AM97+AR97+AW97+BB97+BG97+BL97+BQ97</f>
        <v>0</v>
      </c>
      <c r="AD97" s="129"/>
      <c r="AE97" s="261">
        <f t="shared" si="85"/>
        <v>0</v>
      </c>
      <c r="AF97" s="137"/>
      <c r="AG97" s="29"/>
      <c r="AH97" s="29"/>
      <c r="AI97" s="29"/>
      <c r="AJ97" s="261">
        <f t="shared" si="86"/>
        <v>0</v>
      </c>
      <c r="AK97" s="137"/>
      <c r="AL97" s="29"/>
      <c r="AM97" s="29"/>
      <c r="AN97" s="29"/>
      <c r="AO97" s="261">
        <f t="shared" si="87"/>
        <v>0</v>
      </c>
      <c r="AP97" s="137"/>
      <c r="AQ97" s="29"/>
      <c r="AR97" s="29"/>
      <c r="AS97" s="29"/>
      <c r="AT97" s="261">
        <f t="shared" si="88"/>
        <v>0</v>
      </c>
      <c r="AU97" s="137"/>
      <c r="AV97" s="29"/>
      <c r="AW97" s="29"/>
      <c r="AX97" s="29"/>
      <c r="AY97" s="261">
        <f>BA97+BB97+BC97</f>
        <v>0</v>
      </c>
      <c r="AZ97" s="29"/>
      <c r="BA97" s="29"/>
      <c r="BB97" s="29"/>
      <c r="BC97" s="29"/>
      <c r="BD97" s="261">
        <f>BF97+BG97+BH97</f>
        <v>0</v>
      </c>
      <c r="BE97" s="137"/>
      <c r="BF97" s="29"/>
      <c r="BG97" s="29"/>
      <c r="BH97" s="29"/>
      <c r="BI97" s="102">
        <f t="shared" si="89"/>
        <v>0</v>
      </c>
      <c r="BJ97" s="137"/>
      <c r="BK97" s="29"/>
      <c r="BL97" s="29"/>
      <c r="BM97" s="29"/>
      <c r="BN97" s="102">
        <f t="shared" si="90"/>
        <v>0</v>
      </c>
      <c r="BO97" s="137"/>
      <c r="BP97" s="29"/>
      <c r="BQ97" s="29"/>
      <c r="BR97" s="29"/>
      <c r="BS97" s="261">
        <f>BU97+BV97+BW97</f>
        <v>0</v>
      </c>
      <c r="BT97" s="29"/>
      <c r="BU97" s="29"/>
      <c r="BV97" s="29"/>
      <c r="BW97" s="29"/>
      <c r="BX97" s="261">
        <f>BZ97+CA97+CB97</f>
        <v>0</v>
      </c>
      <c r="BY97" s="137"/>
      <c r="BZ97" s="29"/>
      <c r="CA97" s="29"/>
      <c r="CB97" s="29"/>
    </row>
    <row r="98" spans="1:80" ht="11.25" hidden="1" customHeight="1" x14ac:dyDescent="0.2">
      <c r="A98" s="26" t="s">
        <v>51</v>
      </c>
      <c r="B98" s="397"/>
      <c r="C98" s="397"/>
      <c r="D98" s="397"/>
      <c r="E98" s="397"/>
      <c r="F98" s="397"/>
      <c r="G98" s="397"/>
      <c r="H98" s="397"/>
      <c r="I98" s="397"/>
      <c r="J98" s="398"/>
      <c r="K98" s="35"/>
      <c r="L98" s="51"/>
      <c r="M98" s="51"/>
      <c r="N98" s="51"/>
      <c r="O98" s="51"/>
      <c r="P98" s="51"/>
      <c r="Q98" s="51"/>
      <c r="R98" s="51"/>
      <c r="S98" s="158"/>
      <c r="T98" s="211"/>
      <c r="U98" s="24">
        <f>W98+X98</f>
        <v>0</v>
      </c>
      <c r="V98" s="150">
        <f>AF98+AK98+AP98+AU98+AZ98+BE98+BJ98+BO98</f>
        <v>0</v>
      </c>
      <c r="W98" s="28">
        <f>AI98+AN98+AS98+AX98+BC98+BH98+BM98+BR98</f>
        <v>0</v>
      </c>
      <c r="X98" s="29">
        <f>AG98+AL98+AQ98+AV98+BA98+BF98+BK98+BP98</f>
        <v>0</v>
      </c>
      <c r="Y98" s="100">
        <f>X98-Z98-AA98</f>
        <v>0</v>
      </c>
      <c r="Z98" s="100"/>
      <c r="AA98" s="100"/>
      <c r="AB98" s="100"/>
      <c r="AC98" s="100">
        <f>AH98+AM98+AR98+AW98+BB98+BG98+BL98+BQ98</f>
        <v>0</v>
      </c>
      <c r="AD98" s="129"/>
      <c r="AE98" s="261">
        <f>AG98+AH98+AI98</f>
        <v>0</v>
      </c>
      <c r="AF98" s="137"/>
      <c r="AG98" s="29"/>
      <c r="AH98" s="29"/>
      <c r="AI98" s="29"/>
      <c r="AJ98" s="261">
        <f>AL98+AM98+AN98</f>
        <v>0</v>
      </c>
      <c r="AK98" s="137"/>
      <c r="AL98" s="29"/>
      <c r="AM98" s="29"/>
      <c r="AN98" s="29"/>
      <c r="AO98" s="261">
        <f>AQ98+AR98+AS98</f>
        <v>0</v>
      </c>
      <c r="AP98" s="137"/>
      <c r="AQ98" s="29"/>
      <c r="AR98" s="29"/>
      <c r="AS98" s="29"/>
      <c r="AT98" s="261">
        <f>AV98+AW98+AX98</f>
        <v>0</v>
      </c>
      <c r="AU98" s="137"/>
      <c r="AV98" s="29"/>
      <c r="AW98" s="29"/>
      <c r="AX98" s="29"/>
      <c r="AY98" s="261">
        <f>BA98+BB98+BC98</f>
        <v>0</v>
      </c>
      <c r="AZ98" s="29"/>
      <c r="BA98" s="29"/>
      <c r="BB98" s="29"/>
      <c r="BC98" s="29"/>
      <c r="BD98" s="261">
        <f>BF98+BG98+BH98</f>
        <v>0</v>
      </c>
      <c r="BE98" s="137"/>
      <c r="BF98" s="29"/>
      <c r="BG98" s="29"/>
      <c r="BH98" s="29"/>
      <c r="BI98" s="102">
        <f>BK98+BL98+BM98</f>
        <v>0</v>
      </c>
      <c r="BJ98" s="137"/>
      <c r="BK98" s="29"/>
      <c r="BL98" s="29"/>
      <c r="BM98" s="29"/>
      <c r="BN98" s="102">
        <f>BP98+BQ98+BR98</f>
        <v>0</v>
      </c>
      <c r="BO98" s="137"/>
      <c r="BP98" s="29"/>
      <c r="BQ98" s="29"/>
      <c r="BR98" s="29"/>
      <c r="BS98" s="261">
        <f>BU98+BV98+BW98</f>
        <v>0</v>
      </c>
      <c r="BT98" s="29"/>
      <c r="BU98" s="29"/>
      <c r="BV98" s="29"/>
      <c r="BW98" s="29"/>
      <c r="BX98" s="261">
        <f>BZ98+CA98+CB98</f>
        <v>0</v>
      </c>
      <c r="BY98" s="137"/>
      <c r="BZ98" s="29"/>
      <c r="CA98" s="29"/>
      <c r="CB98" s="29"/>
    </row>
    <row r="99" spans="1:80" s="46" customFormat="1" ht="20.25" hidden="1" customHeight="1" x14ac:dyDescent="0.2">
      <c r="A99" s="55" t="s">
        <v>44</v>
      </c>
      <c r="B99" s="556"/>
      <c r="C99" s="557"/>
      <c r="D99" s="557"/>
      <c r="E99" s="557"/>
      <c r="F99" s="557"/>
      <c r="G99" s="557"/>
      <c r="H99" s="557"/>
      <c r="I99" s="557"/>
      <c r="J99" s="558"/>
      <c r="K99" s="553"/>
      <c r="L99" s="554"/>
      <c r="M99" s="554"/>
      <c r="N99" s="555"/>
      <c r="O99" s="555"/>
      <c r="P99" s="67"/>
      <c r="Q99" s="67"/>
      <c r="R99" s="67"/>
      <c r="S99" s="166"/>
      <c r="T99" s="219"/>
      <c r="U99" s="56">
        <f>SUM(U101:U106)</f>
        <v>0</v>
      </c>
      <c r="V99" s="56">
        <f>SUM(V100:V106)</f>
        <v>0</v>
      </c>
      <c r="W99" s="56">
        <f>SUM(W100:W106)</f>
        <v>0</v>
      </c>
      <c r="X99" s="56">
        <f t="shared" ref="X99:AD99" si="91">SUM(X100:X106)</f>
        <v>0</v>
      </c>
      <c r="Y99" s="56">
        <f t="shared" si="91"/>
        <v>0</v>
      </c>
      <c r="Z99" s="56">
        <f t="shared" si="91"/>
        <v>0</v>
      </c>
      <c r="AA99" s="56">
        <f t="shared" si="91"/>
        <v>0</v>
      </c>
      <c r="AB99" s="56"/>
      <c r="AC99" s="56">
        <f t="shared" si="91"/>
        <v>0</v>
      </c>
      <c r="AD99" s="56">
        <f t="shared" si="91"/>
        <v>0</v>
      </c>
      <c r="AE99" s="271">
        <f>SUM(AE100:AE106)</f>
        <v>0</v>
      </c>
      <c r="AF99" s="115">
        <f t="shared" ref="AF99:BC99" si="92">SUM(AF100:AF106)</f>
        <v>0</v>
      </c>
      <c r="AG99" s="115">
        <f t="shared" si="92"/>
        <v>0</v>
      </c>
      <c r="AH99" s="115">
        <f t="shared" si="92"/>
        <v>0</v>
      </c>
      <c r="AI99" s="115">
        <f t="shared" si="92"/>
        <v>0</v>
      </c>
      <c r="AJ99" s="264">
        <f t="shared" si="92"/>
        <v>0</v>
      </c>
      <c r="AK99" s="115">
        <f t="shared" si="92"/>
        <v>0</v>
      </c>
      <c r="AL99" s="115">
        <f t="shared" si="92"/>
        <v>0</v>
      </c>
      <c r="AM99" s="115">
        <f t="shared" si="92"/>
        <v>0</v>
      </c>
      <c r="AN99" s="115">
        <f t="shared" si="92"/>
        <v>0</v>
      </c>
      <c r="AO99" s="264">
        <f t="shared" si="92"/>
        <v>0</v>
      </c>
      <c r="AP99" s="115">
        <f t="shared" si="92"/>
        <v>0</v>
      </c>
      <c r="AQ99" s="115">
        <f t="shared" si="92"/>
        <v>0</v>
      </c>
      <c r="AR99" s="115">
        <f t="shared" si="92"/>
        <v>0</v>
      </c>
      <c r="AS99" s="115">
        <f t="shared" si="92"/>
        <v>0</v>
      </c>
      <c r="AT99" s="264">
        <f t="shared" si="92"/>
        <v>0</v>
      </c>
      <c r="AU99" s="115">
        <f t="shared" si="92"/>
        <v>0</v>
      </c>
      <c r="AV99" s="115">
        <f t="shared" si="92"/>
        <v>0</v>
      </c>
      <c r="AW99" s="115">
        <f t="shared" si="92"/>
        <v>0</v>
      </c>
      <c r="AX99" s="115">
        <f t="shared" si="92"/>
        <v>0</v>
      </c>
      <c r="AY99" s="264">
        <f t="shared" si="92"/>
        <v>0</v>
      </c>
      <c r="AZ99" s="115">
        <f t="shared" si="92"/>
        <v>0</v>
      </c>
      <c r="BA99" s="115">
        <f t="shared" si="92"/>
        <v>0</v>
      </c>
      <c r="BB99" s="115">
        <f t="shared" si="92"/>
        <v>0</v>
      </c>
      <c r="BC99" s="115">
        <f t="shared" si="92"/>
        <v>0</v>
      </c>
      <c r="BD99" s="264">
        <f>SUM(BD100:BD106)</f>
        <v>0</v>
      </c>
      <c r="BE99" s="115">
        <f>SUM(BE100:BE106)</f>
        <v>0</v>
      </c>
      <c r="BF99" s="115">
        <f t="shared" ref="BF99:BM99" si="93">SUM(BF100:BF106)</f>
        <v>0</v>
      </c>
      <c r="BG99" s="173">
        <f t="shared" si="93"/>
        <v>0</v>
      </c>
      <c r="BH99" s="115">
        <f t="shared" si="93"/>
        <v>0</v>
      </c>
      <c r="BI99" s="115">
        <f t="shared" si="93"/>
        <v>0</v>
      </c>
      <c r="BJ99" s="115">
        <f t="shared" si="93"/>
        <v>0</v>
      </c>
      <c r="BK99" s="115">
        <f t="shared" si="93"/>
        <v>0</v>
      </c>
      <c r="BL99" s="115">
        <f t="shared" si="93"/>
        <v>0</v>
      </c>
      <c r="BM99" s="115">
        <f t="shared" si="93"/>
        <v>0</v>
      </c>
      <c r="BN99" s="115">
        <f>SUM(BN100:BN106)</f>
        <v>0</v>
      </c>
      <c r="BO99" s="115">
        <f>SUM(BO100:BO106)</f>
        <v>0</v>
      </c>
      <c r="BP99" s="115">
        <f>SUM(BP100:BP106)</f>
        <v>0</v>
      </c>
      <c r="BQ99" s="173">
        <f>SUM(BQ100:BQ106)</f>
        <v>0</v>
      </c>
      <c r="BR99" s="115">
        <f>SUM(BR100:BR106)</f>
        <v>0</v>
      </c>
      <c r="BS99" s="264">
        <f t="shared" ref="BS99:BW99" si="94">SUM(BS100:BS106)</f>
        <v>0</v>
      </c>
      <c r="BT99" s="115">
        <f t="shared" si="94"/>
        <v>0</v>
      </c>
      <c r="BU99" s="115">
        <f t="shared" si="94"/>
        <v>0</v>
      </c>
      <c r="BV99" s="115">
        <f t="shared" si="94"/>
        <v>0</v>
      </c>
      <c r="BW99" s="115">
        <f t="shared" si="94"/>
        <v>0</v>
      </c>
      <c r="BX99" s="264">
        <f>SUM(BX100:BX106)</f>
        <v>0</v>
      </c>
      <c r="BY99" s="115">
        <f>SUM(BY100:BY106)</f>
        <v>0</v>
      </c>
      <c r="BZ99" s="115">
        <f t="shared" ref="BZ99:CB99" si="95">SUM(BZ100:BZ106)</f>
        <v>0</v>
      </c>
      <c r="CA99" s="173">
        <f t="shared" si="95"/>
        <v>0</v>
      </c>
      <c r="CB99" s="115">
        <f t="shared" si="95"/>
        <v>0</v>
      </c>
    </row>
    <row r="100" spans="1:80" ht="11.25" hidden="1" customHeight="1" x14ac:dyDescent="0.2">
      <c r="A100" s="236"/>
      <c r="B100" s="531" t="s">
        <v>53</v>
      </c>
      <c r="C100" s="532"/>
      <c r="D100" s="532"/>
      <c r="E100" s="532"/>
      <c r="F100" s="532"/>
      <c r="G100" s="532"/>
      <c r="H100" s="532"/>
      <c r="I100" s="532"/>
      <c r="J100" s="533"/>
      <c r="K100" s="65"/>
      <c r="L100" s="60"/>
      <c r="M100" s="60"/>
      <c r="N100" s="60"/>
      <c r="O100" s="60"/>
      <c r="P100" s="60"/>
      <c r="Q100" s="60"/>
      <c r="R100" s="60"/>
      <c r="S100" s="166"/>
      <c r="T100" s="215"/>
      <c r="U100" s="24">
        <f>W100+X100</f>
        <v>0</v>
      </c>
      <c r="V100" s="150">
        <f>AF100+AK100+AP100+AU100+AZ100+BE100</f>
        <v>0</v>
      </c>
      <c r="W100" s="174"/>
      <c r="X100" s="175"/>
      <c r="Y100" s="176"/>
      <c r="Z100" s="176"/>
      <c r="AA100" s="176"/>
      <c r="AB100" s="176"/>
      <c r="AC100" s="176"/>
      <c r="AD100" s="177"/>
      <c r="AE100" s="272"/>
      <c r="AF100" s="178"/>
      <c r="AG100" s="175"/>
      <c r="AH100" s="175"/>
      <c r="AI100" s="175"/>
      <c r="AJ100" s="283"/>
      <c r="AK100" s="178"/>
      <c r="AL100" s="175"/>
      <c r="AM100" s="175"/>
      <c r="AN100" s="175"/>
      <c r="AO100" s="283"/>
      <c r="AP100" s="178"/>
      <c r="AQ100" s="175"/>
      <c r="AR100" s="175"/>
      <c r="AS100" s="175"/>
      <c r="AT100" s="283"/>
      <c r="AU100" s="178"/>
      <c r="AV100" s="175"/>
      <c r="AW100" s="175"/>
      <c r="AX100" s="175"/>
      <c r="AY100" s="283"/>
      <c r="AZ100" s="178"/>
      <c r="BA100" s="175"/>
      <c r="BB100" s="175"/>
      <c r="BC100" s="175"/>
      <c r="BD100" s="283"/>
      <c r="BE100" s="194"/>
      <c r="BF100" s="175"/>
      <c r="BG100" s="175"/>
      <c r="BH100" s="175"/>
      <c r="BI100" s="175"/>
      <c r="BJ100" s="178"/>
      <c r="BK100" s="175"/>
      <c r="BL100" s="175"/>
      <c r="BM100" s="175"/>
      <c r="BN100" s="175"/>
      <c r="BO100" s="175"/>
      <c r="BP100" s="175"/>
      <c r="BQ100" s="175"/>
      <c r="BR100" s="175"/>
      <c r="BS100" s="283"/>
      <c r="BT100" s="178"/>
      <c r="BU100" s="175"/>
      <c r="BV100" s="175"/>
      <c r="BW100" s="175"/>
      <c r="BX100" s="283"/>
      <c r="BY100" s="194"/>
      <c r="BZ100" s="175"/>
      <c r="CA100" s="175"/>
      <c r="CB100" s="175"/>
    </row>
    <row r="101" spans="1:80" ht="12.75" hidden="1" customHeight="1" x14ac:dyDescent="0.2">
      <c r="A101" s="26" t="s">
        <v>45</v>
      </c>
      <c r="B101" s="396"/>
      <c r="C101" s="397"/>
      <c r="D101" s="397"/>
      <c r="E101" s="397"/>
      <c r="F101" s="397"/>
      <c r="G101" s="397"/>
      <c r="H101" s="397"/>
      <c r="I101" s="397"/>
      <c r="J101" s="398"/>
      <c r="K101" s="35"/>
      <c r="L101" s="51"/>
      <c r="M101" s="51"/>
      <c r="N101" s="51"/>
      <c r="O101" s="51"/>
      <c r="P101" s="51"/>
      <c r="Q101" s="51"/>
      <c r="R101" s="51"/>
      <c r="S101" s="158"/>
      <c r="T101" s="218"/>
      <c r="U101" s="24">
        <f>W101+X101</f>
        <v>0</v>
      </c>
      <c r="V101" s="150">
        <f>AF101+AK101+AP101+AU101+AZ101+BE101+BJ101+BO101</f>
        <v>0</v>
      </c>
      <c r="W101" s="28">
        <f>AI101+AN101+AS101+AX101+BC101+BH101+BM101+BR101</f>
        <v>0</v>
      </c>
      <c r="X101" s="29">
        <f>AG101+AL101+AQ101+AV101+BA101+BF101+BK101+BP101</f>
        <v>0</v>
      </c>
      <c r="Y101" s="100">
        <f>X101-Z101-AA101</f>
        <v>0</v>
      </c>
      <c r="Z101" s="100"/>
      <c r="AA101" s="100"/>
      <c r="AB101" s="100"/>
      <c r="AC101" s="100">
        <f t="shared" ref="AC101:AC106" si="96">AH101+AM101+AR101+AW101+BB101+BG101+BL101+BQ101</f>
        <v>0</v>
      </c>
      <c r="AD101" s="129"/>
      <c r="AE101" s="261">
        <f t="shared" ref="AE101:AE106" si="97">AG101+AH101+AI101</f>
        <v>0</v>
      </c>
      <c r="AF101" s="137"/>
      <c r="AG101" s="29"/>
      <c r="AH101" s="29"/>
      <c r="AI101" s="29"/>
      <c r="AJ101" s="261">
        <f t="shared" ref="AJ101:AJ106" si="98">AL101+AM101+AN101</f>
        <v>0</v>
      </c>
      <c r="AK101" s="137"/>
      <c r="AL101" s="29"/>
      <c r="AM101" s="29"/>
      <c r="AN101" s="29"/>
      <c r="AO101" s="261">
        <f t="shared" ref="AO101:AO106" si="99">AQ101+AR101+AS101</f>
        <v>0</v>
      </c>
      <c r="AP101" s="137"/>
      <c r="AQ101" s="29"/>
      <c r="AR101" s="29"/>
      <c r="AS101" s="29"/>
      <c r="AT101" s="261">
        <f t="shared" ref="AT101:AT106" si="100">AV101+AW101+AX101</f>
        <v>0</v>
      </c>
      <c r="AU101" s="137"/>
      <c r="AV101" s="29"/>
      <c r="AW101" s="29"/>
      <c r="AX101" s="29"/>
      <c r="AY101" s="261">
        <f t="shared" ref="AY101:AY106" si="101">BA101+BB101+BC101</f>
        <v>0</v>
      </c>
      <c r="AZ101" s="137"/>
      <c r="BA101" s="29"/>
      <c r="BB101" s="29"/>
      <c r="BC101" s="29"/>
      <c r="BD101" s="261">
        <f t="shared" ref="BD101:BD106" si="102">BF101+BG101+BH101</f>
        <v>0</v>
      </c>
      <c r="BE101" s="137"/>
      <c r="BF101" s="29"/>
      <c r="BG101" s="29"/>
      <c r="BH101" s="29"/>
      <c r="BI101" s="102">
        <f t="shared" ref="BI101:BI106" si="103">BK101+BL101+BM101</f>
        <v>0</v>
      </c>
      <c r="BJ101" s="137"/>
      <c r="BK101" s="29"/>
      <c r="BL101" s="29"/>
      <c r="BM101" s="29"/>
      <c r="BN101" s="102">
        <f t="shared" ref="BN101:BN106" si="104">BP101+BQ101+BR101</f>
        <v>0</v>
      </c>
      <c r="BO101" s="137"/>
      <c r="BP101" s="29"/>
      <c r="BQ101" s="29"/>
      <c r="BR101" s="29"/>
      <c r="BS101" s="261">
        <f t="shared" ref="BS101:BS106" si="105">BU101+BV101+BW101</f>
        <v>0</v>
      </c>
      <c r="BT101" s="137"/>
      <c r="BU101" s="29"/>
      <c r="BV101" s="29"/>
      <c r="BW101" s="29"/>
      <c r="BX101" s="261">
        <f t="shared" ref="BX101:BX106" si="106">BZ101+CA101+CB101</f>
        <v>0</v>
      </c>
      <c r="BY101" s="137"/>
      <c r="BZ101" s="29"/>
      <c r="CA101" s="29"/>
      <c r="CB101" s="29"/>
    </row>
    <row r="102" spans="1:80" ht="11.25" hidden="1" customHeight="1" x14ac:dyDescent="0.2">
      <c r="A102" s="26" t="s">
        <v>135</v>
      </c>
      <c r="B102" s="388"/>
      <c r="C102" s="388"/>
      <c r="D102" s="388"/>
      <c r="E102" s="388"/>
      <c r="F102" s="388"/>
      <c r="G102" s="388"/>
      <c r="H102" s="388"/>
      <c r="I102" s="388"/>
      <c r="J102" s="389"/>
      <c r="K102" s="35"/>
      <c r="L102" s="51"/>
      <c r="M102" s="51"/>
      <c r="N102" s="51"/>
      <c r="O102" s="51"/>
      <c r="P102" s="69"/>
      <c r="Q102" s="69"/>
      <c r="R102" s="69"/>
      <c r="S102" s="158"/>
      <c r="T102" s="211"/>
      <c r="U102" s="24">
        <f>W102+X102</f>
        <v>0</v>
      </c>
      <c r="V102" s="150">
        <f>AF102+AK102+AP102+AU102+AZ102+BE102+BJ102+BO102</f>
        <v>0</v>
      </c>
      <c r="W102" s="28">
        <f>AI102+AN102+AS102+AX102+BC102+BH102+BM102+BR102</f>
        <v>0</v>
      </c>
      <c r="X102" s="29">
        <f>AG102+AL102+AQ102+AV102+BA102+BF102+BK102+BP102</f>
        <v>0</v>
      </c>
      <c r="Y102" s="100">
        <f>X102-Z102-AA102</f>
        <v>0</v>
      </c>
      <c r="Z102" s="100"/>
      <c r="AA102" s="100"/>
      <c r="AB102" s="100"/>
      <c r="AC102" s="100">
        <f t="shared" si="96"/>
        <v>0</v>
      </c>
      <c r="AD102" s="129"/>
      <c r="AE102" s="261">
        <f t="shared" si="97"/>
        <v>0</v>
      </c>
      <c r="AF102" s="137"/>
      <c r="AG102" s="29"/>
      <c r="AH102" s="29"/>
      <c r="AI102" s="29"/>
      <c r="AJ102" s="261">
        <f t="shared" si="98"/>
        <v>0</v>
      </c>
      <c r="AK102" s="137"/>
      <c r="AL102" s="29"/>
      <c r="AM102" s="29"/>
      <c r="AN102" s="29"/>
      <c r="AO102" s="261">
        <f t="shared" si="99"/>
        <v>0</v>
      </c>
      <c r="AP102" s="137"/>
      <c r="AQ102" s="29"/>
      <c r="AR102" s="29"/>
      <c r="AS102" s="29"/>
      <c r="AT102" s="261">
        <f t="shared" si="100"/>
        <v>0</v>
      </c>
      <c r="AU102" s="137"/>
      <c r="AV102" s="29"/>
      <c r="AW102" s="29"/>
      <c r="AX102" s="29"/>
      <c r="AY102" s="261">
        <f t="shared" si="101"/>
        <v>0</v>
      </c>
      <c r="AZ102" s="137"/>
      <c r="BA102" s="29"/>
      <c r="BB102" s="29"/>
      <c r="BC102" s="29"/>
      <c r="BD102" s="261">
        <f t="shared" si="102"/>
        <v>0</v>
      </c>
      <c r="BE102" s="137"/>
      <c r="BF102" s="29"/>
      <c r="BG102" s="29"/>
      <c r="BH102" s="29"/>
      <c r="BI102" s="102">
        <f t="shared" si="103"/>
        <v>0</v>
      </c>
      <c r="BJ102" s="137"/>
      <c r="BK102" s="29"/>
      <c r="BL102" s="29"/>
      <c r="BM102" s="29"/>
      <c r="BN102" s="102">
        <f t="shared" si="104"/>
        <v>0</v>
      </c>
      <c r="BO102" s="137"/>
      <c r="BP102" s="29"/>
      <c r="BQ102" s="29"/>
      <c r="BR102" s="29"/>
      <c r="BS102" s="261">
        <f t="shared" si="105"/>
        <v>0</v>
      </c>
      <c r="BT102" s="137"/>
      <c r="BU102" s="29"/>
      <c r="BV102" s="29"/>
      <c r="BW102" s="29"/>
      <c r="BX102" s="261">
        <f t="shared" si="106"/>
        <v>0</v>
      </c>
      <c r="BY102" s="137"/>
      <c r="BZ102" s="29"/>
      <c r="CA102" s="29"/>
      <c r="CB102" s="29"/>
    </row>
    <row r="103" spans="1:80" ht="11.25" hidden="1" customHeight="1" x14ac:dyDescent="0.2">
      <c r="A103" s="26" t="s">
        <v>136</v>
      </c>
      <c r="B103" s="397"/>
      <c r="C103" s="397"/>
      <c r="D103" s="397"/>
      <c r="E103" s="397"/>
      <c r="F103" s="397"/>
      <c r="G103" s="397"/>
      <c r="H103" s="397"/>
      <c r="I103" s="397"/>
      <c r="J103" s="398"/>
      <c r="K103" s="35"/>
      <c r="L103" s="51"/>
      <c r="M103" s="51"/>
      <c r="N103" s="51"/>
      <c r="O103" s="51"/>
      <c r="P103" s="69"/>
      <c r="Q103" s="69"/>
      <c r="R103" s="69"/>
      <c r="S103" s="158"/>
      <c r="T103" s="211"/>
      <c r="U103" s="24">
        <f>W103+X103</f>
        <v>0</v>
      </c>
      <c r="V103" s="150">
        <f>AF103+AK103+AP103+AU103+AZ103+BE103+BJ103+BO103</f>
        <v>0</v>
      </c>
      <c r="W103" s="28">
        <f>AI103+AN103+AS103+AX103+BC103+BH103+BM103+BR103</f>
        <v>0</v>
      </c>
      <c r="X103" s="29">
        <f>AG103+AL103+AQ103+AV103+BA103+BF103+BK103+BP103</f>
        <v>0</v>
      </c>
      <c r="Y103" s="100">
        <f>X103-Z103-AA103</f>
        <v>0</v>
      </c>
      <c r="Z103" s="100"/>
      <c r="AA103" s="100"/>
      <c r="AB103" s="100"/>
      <c r="AC103" s="100">
        <f t="shared" si="96"/>
        <v>0</v>
      </c>
      <c r="AD103" s="129"/>
      <c r="AE103" s="261">
        <f t="shared" si="97"/>
        <v>0</v>
      </c>
      <c r="AF103" s="137"/>
      <c r="AG103" s="29"/>
      <c r="AH103" s="29"/>
      <c r="AI103" s="29"/>
      <c r="AJ103" s="261">
        <f t="shared" si="98"/>
        <v>0</v>
      </c>
      <c r="AK103" s="137"/>
      <c r="AL103" s="29"/>
      <c r="AM103" s="29"/>
      <c r="AN103" s="29"/>
      <c r="AO103" s="261">
        <f t="shared" si="99"/>
        <v>0</v>
      </c>
      <c r="AP103" s="137"/>
      <c r="AQ103" s="29"/>
      <c r="AR103" s="29"/>
      <c r="AS103" s="29"/>
      <c r="AT103" s="261">
        <f t="shared" si="100"/>
        <v>0</v>
      </c>
      <c r="AU103" s="137"/>
      <c r="AV103" s="29"/>
      <c r="AW103" s="29"/>
      <c r="AX103" s="29"/>
      <c r="AY103" s="261">
        <f t="shared" si="101"/>
        <v>0</v>
      </c>
      <c r="AZ103" s="137"/>
      <c r="BA103" s="29"/>
      <c r="BB103" s="29"/>
      <c r="BC103" s="29"/>
      <c r="BD103" s="261">
        <f t="shared" si="102"/>
        <v>0</v>
      </c>
      <c r="BE103" s="137"/>
      <c r="BF103" s="29"/>
      <c r="BG103" s="29"/>
      <c r="BH103" s="29"/>
      <c r="BI103" s="102">
        <f t="shared" si="103"/>
        <v>0</v>
      </c>
      <c r="BJ103" s="137"/>
      <c r="BK103" s="29"/>
      <c r="BL103" s="29"/>
      <c r="BM103" s="29"/>
      <c r="BN103" s="102">
        <f t="shared" si="104"/>
        <v>0</v>
      </c>
      <c r="BO103" s="137"/>
      <c r="BP103" s="29"/>
      <c r="BQ103" s="29"/>
      <c r="BR103" s="29"/>
      <c r="BS103" s="261">
        <f t="shared" si="105"/>
        <v>0</v>
      </c>
      <c r="BT103" s="137"/>
      <c r="BU103" s="29"/>
      <c r="BV103" s="29"/>
      <c r="BW103" s="29"/>
      <c r="BX103" s="261">
        <f t="shared" si="106"/>
        <v>0</v>
      </c>
      <c r="BY103" s="137"/>
      <c r="BZ103" s="29"/>
      <c r="CA103" s="29"/>
      <c r="CB103" s="29"/>
    </row>
    <row r="104" spans="1:80" ht="11.25" hidden="1" customHeight="1" x14ac:dyDescent="0.2">
      <c r="A104" s="26" t="s">
        <v>137</v>
      </c>
      <c r="B104" s="397"/>
      <c r="C104" s="397"/>
      <c r="D104" s="397"/>
      <c r="E104" s="397"/>
      <c r="F104" s="397"/>
      <c r="G104" s="397"/>
      <c r="H104" s="397"/>
      <c r="I104" s="397"/>
      <c r="J104" s="398"/>
      <c r="K104" s="35"/>
      <c r="L104" s="51"/>
      <c r="M104" s="51"/>
      <c r="N104" s="51"/>
      <c r="O104" s="51"/>
      <c r="P104" s="69"/>
      <c r="Q104" s="69"/>
      <c r="R104" s="69"/>
      <c r="S104" s="158"/>
      <c r="T104" s="211"/>
      <c r="U104" s="24">
        <f>W104+X104</f>
        <v>0</v>
      </c>
      <c r="V104" s="150">
        <f>AF104+AK104+AP104+AU104+AZ104+BE104+BJ104+BO104</f>
        <v>0</v>
      </c>
      <c r="W104" s="28">
        <f>AI104+AN104+AS104+AX104+BC104+BH104+BM104+BR104</f>
        <v>0</v>
      </c>
      <c r="X104" s="29">
        <f>AG104+AL104+AQ104+AV104+BA104+BF104+BK104+BP104</f>
        <v>0</v>
      </c>
      <c r="Y104" s="100">
        <f>X104-Z104-AA104</f>
        <v>0</v>
      </c>
      <c r="Z104" s="100"/>
      <c r="AA104" s="100"/>
      <c r="AB104" s="100"/>
      <c r="AC104" s="100">
        <f t="shared" si="96"/>
        <v>0</v>
      </c>
      <c r="AD104" s="129"/>
      <c r="AE104" s="261">
        <f t="shared" si="97"/>
        <v>0</v>
      </c>
      <c r="AF104" s="137"/>
      <c r="AG104" s="29"/>
      <c r="AH104" s="29"/>
      <c r="AI104" s="29"/>
      <c r="AJ104" s="261">
        <f t="shared" si="98"/>
        <v>0</v>
      </c>
      <c r="AK104" s="137"/>
      <c r="AL104" s="29"/>
      <c r="AM104" s="29"/>
      <c r="AN104" s="29"/>
      <c r="AO104" s="261">
        <f t="shared" si="99"/>
        <v>0</v>
      </c>
      <c r="AP104" s="137"/>
      <c r="AQ104" s="29"/>
      <c r="AR104" s="29"/>
      <c r="AS104" s="29"/>
      <c r="AT104" s="261">
        <f t="shared" si="100"/>
        <v>0</v>
      </c>
      <c r="AU104" s="137"/>
      <c r="AV104" s="29"/>
      <c r="AW104" s="29"/>
      <c r="AX104" s="29"/>
      <c r="AY104" s="261">
        <f t="shared" si="101"/>
        <v>0</v>
      </c>
      <c r="AZ104" s="137"/>
      <c r="BA104" s="29"/>
      <c r="BB104" s="29"/>
      <c r="BC104" s="29"/>
      <c r="BD104" s="261">
        <f t="shared" si="102"/>
        <v>0</v>
      </c>
      <c r="BE104" s="137"/>
      <c r="BF104" s="29"/>
      <c r="BG104" s="29"/>
      <c r="BH104" s="29"/>
      <c r="BI104" s="102">
        <f t="shared" si="103"/>
        <v>0</v>
      </c>
      <c r="BJ104" s="137"/>
      <c r="BK104" s="29"/>
      <c r="BL104" s="29"/>
      <c r="BM104" s="29"/>
      <c r="BN104" s="102">
        <f t="shared" si="104"/>
        <v>0</v>
      </c>
      <c r="BO104" s="137"/>
      <c r="BP104" s="29"/>
      <c r="BQ104" s="29"/>
      <c r="BR104" s="29"/>
      <c r="BS104" s="261">
        <f t="shared" si="105"/>
        <v>0</v>
      </c>
      <c r="BT104" s="137"/>
      <c r="BU104" s="29"/>
      <c r="BV104" s="29"/>
      <c r="BW104" s="29"/>
      <c r="BX104" s="261">
        <f t="shared" si="106"/>
        <v>0</v>
      </c>
      <c r="BY104" s="137"/>
      <c r="BZ104" s="29"/>
      <c r="CA104" s="29"/>
      <c r="CB104" s="29"/>
    </row>
    <row r="105" spans="1:80" ht="11.25" hidden="1" customHeight="1" x14ac:dyDescent="0.2">
      <c r="A105" s="26" t="s">
        <v>34</v>
      </c>
      <c r="B105" s="404" t="s">
        <v>24</v>
      </c>
      <c r="C105" s="404"/>
      <c r="D105" s="404"/>
      <c r="E105" s="404"/>
      <c r="F105" s="404"/>
      <c r="G105" s="404"/>
      <c r="H105" s="404"/>
      <c r="I105" s="404"/>
      <c r="J105" s="404"/>
      <c r="K105" s="35"/>
      <c r="L105" s="51"/>
      <c r="M105" s="51"/>
      <c r="N105" s="51"/>
      <c r="O105" s="51"/>
      <c r="P105" s="51"/>
      <c r="Q105" s="51"/>
      <c r="R105" s="51"/>
      <c r="S105" s="158"/>
      <c r="T105" s="211"/>
      <c r="U105" s="24">
        <f>AC105</f>
        <v>0</v>
      </c>
      <c r="V105" s="150"/>
      <c r="W105" s="28"/>
      <c r="X105" s="29"/>
      <c r="Y105" s="100"/>
      <c r="Z105" s="100"/>
      <c r="AA105" s="100"/>
      <c r="AB105" s="100"/>
      <c r="AC105" s="100">
        <f t="shared" si="96"/>
        <v>0</v>
      </c>
      <c r="AD105" s="129"/>
      <c r="AE105" s="261">
        <f t="shared" si="97"/>
        <v>0</v>
      </c>
      <c r="AF105" s="137"/>
      <c r="AG105" s="29"/>
      <c r="AH105" s="29"/>
      <c r="AI105" s="29"/>
      <c r="AJ105" s="261">
        <f t="shared" si="98"/>
        <v>0</v>
      </c>
      <c r="AK105" s="137"/>
      <c r="AL105" s="29"/>
      <c r="AM105" s="29"/>
      <c r="AN105" s="29"/>
      <c r="AO105" s="261">
        <f t="shared" si="99"/>
        <v>0</v>
      </c>
      <c r="AP105" s="137"/>
      <c r="AQ105" s="29"/>
      <c r="AR105" s="29"/>
      <c r="AS105" s="29"/>
      <c r="AT105" s="261">
        <f t="shared" si="100"/>
        <v>0</v>
      </c>
      <c r="AU105" s="137"/>
      <c r="AV105" s="29"/>
      <c r="AW105" s="29"/>
      <c r="AX105" s="29"/>
      <c r="AY105" s="261">
        <f t="shared" si="101"/>
        <v>0</v>
      </c>
      <c r="AZ105" s="137"/>
      <c r="BA105" s="29"/>
      <c r="BB105" s="29"/>
      <c r="BC105" s="29"/>
      <c r="BD105" s="261">
        <f t="shared" si="102"/>
        <v>0</v>
      </c>
      <c r="BE105" s="137"/>
      <c r="BF105" s="29"/>
      <c r="BG105" s="29"/>
      <c r="BH105" s="29"/>
      <c r="BI105" s="102">
        <f t="shared" si="103"/>
        <v>0</v>
      </c>
      <c r="BJ105" s="137"/>
      <c r="BK105" s="29"/>
      <c r="BL105" s="29"/>
      <c r="BM105" s="29"/>
      <c r="BN105" s="102">
        <f t="shared" si="104"/>
        <v>0</v>
      </c>
      <c r="BO105" s="137"/>
      <c r="BP105" s="29"/>
      <c r="BQ105" s="29"/>
      <c r="BR105" s="29"/>
      <c r="BS105" s="261">
        <f t="shared" si="105"/>
        <v>0</v>
      </c>
      <c r="BT105" s="137"/>
      <c r="BU105" s="29"/>
      <c r="BV105" s="29"/>
      <c r="BW105" s="29"/>
      <c r="BX105" s="261">
        <f t="shared" si="106"/>
        <v>0</v>
      </c>
      <c r="BY105" s="137"/>
      <c r="BZ105" s="29"/>
      <c r="CA105" s="29"/>
      <c r="CB105" s="29"/>
    </row>
    <row r="106" spans="1:80" ht="11.25" hidden="1" customHeight="1" x14ac:dyDescent="0.2">
      <c r="A106" s="61" t="s">
        <v>35</v>
      </c>
      <c r="B106" s="473" t="s">
        <v>1</v>
      </c>
      <c r="C106" s="473"/>
      <c r="D106" s="473"/>
      <c r="E106" s="473"/>
      <c r="F106" s="473"/>
      <c r="G106" s="473"/>
      <c r="H106" s="473"/>
      <c r="I106" s="473"/>
      <c r="J106" s="473"/>
      <c r="K106" s="62"/>
      <c r="L106" s="63"/>
      <c r="M106" s="63"/>
      <c r="N106" s="63"/>
      <c r="O106" s="63"/>
      <c r="P106" s="63"/>
      <c r="Q106" s="63"/>
      <c r="R106" s="63"/>
      <c r="S106" s="167"/>
      <c r="T106" s="209"/>
      <c r="U106" s="24">
        <f>AC106</f>
        <v>0</v>
      </c>
      <c r="V106" s="199"/>
      <c r="W106" s="200"/>
      <c r="X106" s="201"/>
      <c r="Y106" s="202"/>
      <c r="Z106" s="202"/>
      <c r="AA106" s="202"/>
      <c r="AB106" s="104"/>
      <c r="AC106" s="100">
        <f t="shared" si="96"/>
        <v>0</v>
      </c>
      <c r="AD106" s="203"/>
      <c r="AE106" s="273">
        <f t="shared" si="97"/>
        <v>0</v>
      </c>
      <c r="AF106" s="205"/>
      <c r="AG106" s="201"/>
      <c r="AH106" s="201"/>
      <c r="AI106" s="201"/>
      <c r="AJ106" s="273">
        <f t="shared" si="98"/>
        <v>0</v>
      </c>
      <c r="AK106" s="205"/>
      <c r="AL106" s="201"/>
      <c r="AM106" s="201"/>
      <c r="AN106" s="201"/>
      <c r="AO106" s="273">
        <f t="shared" si="99"/>
        <v>0</v>
      </c>
      <c r="AP106" s="205"/>
      <c r="AQ106" s="201"/>
      <c r="AR106" s="201"/>
      <c r="AS106" s="201"/>
      <c r="AT106" s="273">
        <f t="shared" si="100"/>
        <v>0</v>
      </c>
      <c r="AU106" s="205"/>
      <c r="AV106" s="201"/>
      <c r="AW106" s="201"/>
      <c r="AX106" s="201"/>
      <c r="AY106" s="273">
        <f t="shared" si="101"/>
        <v>0</v>
      </c>
      <c r="AZ106" s="205"/>
      <c r="BA106" s="201"/>
      <c r="BB106" s="201"/>
      <c r="BC106" s="201"/>
      <c r="BD106" s="273">
        <f t="shared" si="102"/>
        <v>0</v>
      </c>
      <c r="BE106" s="205"/>
      <c r="BF106" s="201"/>
      <c r="BG106" s="201"/>
      <c r="BH106" s="201"/>
      <c r="BI106" s="204">
        <f t="shared" si="103"/>
        <v>0</v>
      </c>
      <c r="BJ106" s="205"/>
      <c r="BK106" s="201"/>
      <c r="BL106" s="201"/>
      <c r="BM106" s="201"/>
      <c r="BN106" s="204">
        <f t="shared" si="104"/>
        <v>0</v>
      </c>
      <c r="BO106" s="205"/>
      <c r="BP106" s="201"/>
      <c r="BQ106" s="201"/>
      <c r="BR106" s="201"/>
      <c r="BS106" s="273">
        <f t="shared" si="105"/>
        <v>0</v>
      </c>
      <c r="BT106" s="205"/>
      <c r="BU106" s="201"/>
      <c r="BV106" s="201"/>
      <c r="BW106" s="201"/>
      <c r="BX106" s="273">
        <f t="shared" si="106"/>
        <v>0</v>
      </c>
      <c r="BY106" s="205"/>
      <c r="BZ106" s="201"/>
      <c r="CA106" s="201"/>
      <c r="CB106" s="201"/>
    </row>
    <row r="107" spans="1:80" s="46" customFormat="1" ht="20.25" hidden="1" customHeight="1" x14ac:dyDescent="0.2">
      <c r="A107" s="55" t="s">
        <v>138</v>
      </c>
      <c r="B107" s="556"/>
      <c r="C107" s="557"/>
      <c r="D107" s="557"/>
      <c r="E107" s="557"/>
      <c r="F107" s="557"/>
      <c r="G107" s="557"/>
      <c r="H107" s="557"/>
      <c r="I107" s="557"/>
      <c r="J107" s="558"/>
      <c r="K107" s="553"/>
      <c r="L107" s="554"/>
      <c r="M107" s="554"/>
      <c r="N107" s="555"/>
      <c r="O107" s="555"/>
      <c r="P107" s="67"/>
      <c r="Q107" s="67"/>
      <c r="R107" s="67"/>
      <c r="S107" s="166"/>
      <c r="T107" s="219"/>
      <c r="U107" s="56">
        <f>SUM(U109:U114)</f>
        <v>0</v>
      </c>
      <c r="V107" s="56">
        <f>SUM(V108:V114)</f>
        <v>0</v>
      </c>
      <c r="W107" s="56">
        <f>SUM(W108:W114)</f>
        <v>0</v>
      </c>
      <c r="X107" s="56">
        <f t="shared" ref="X107:AD107" si="107">SUM(X108:X114)</f>
        <v>0</v>
      </c>
      <c r="Y107" s="56">
        <f t="shared" si="107"/>
        <v>0</v>
      </c>
      <c r="Z107" s="56">
        <f t="shared" si="107"/>
        <v>0</v>
      </c>
      <c r="AA107" s="56">
        <f t="shared" si="107"/>
        <v>0</v>
      </c>
      <c r="AB107" s="56"/>
      <c r="AC107" s="56">
        <f t="shared" si="107"/>
        <v>0</v>
      </c>
      <c r="AD107" s="56">
        <f t="shared" si="107"/>
        <v>0</v>
      </c>
      <c r="AE107" s="271">
        <f>SUM(AE108:AE114)</f>
        <v>0</v>
      </c>
      <c r="AF107" s="115">
        <f t="shared" ref="AF107:BC107" si="108">SUM(AF108:AF114)</f>
        <v>0</v>
      </c>
      <c r="AG107" s="115">
        <f t="shared" si="108"/>
        <v>0</v>
      </c>
      <c r="AH107" s="115">
        <f t="shared" si="108"/>
        <v>0</v>
      </c>
      <c r="AI107" s="115">
        <f t="shared" si="108"/>
        <v>0</v>
      </c>
      <c r="AJ107" s="264">
        <f t="shared" si="108"/>
        <v>0</v>
      </c>
      <c r="AK107" s="115">
        <f t="shared" si="108"/>
        <v>0</v>
      </c>
      <c r="AL107" s="115">
        <f t="shared" si="108"/>
        <v>0</v>
      </c>
      <c r="AM107" s="115">
        <f t="shared" si="108"/>
        <v>0</v>
      </c>
      <c r="AN107" s="115">
        <f t="shared" si="108"/>
        <v>0</v>
      </c>
      <c r="AO107" s="264">
        <f t="shared" si="108"/>
        <v>0</v>
      </c>
      <c r="AP107" s="115">
        <f t="shared" si="108"/>
        <v>0</v>
      </c>
      <c r="AQ107" s="115">
        <f t="shared" si="108"/>
        <v>0</v>
      </c>
      <c r="AR107" s="115">
        <f t="shared" si="108"/>
        <v>0</v>
      </c>
      <c r="AS107" s="115">
        <f t="shared" si="108"/>
        <v>0</v>
      </c>
      <c r="AT107" s="264">
        <f t="shared" si="108"/>
        <v>0</v>
      </c>
      <c r="AU107" s="115">
        <f t="shared" si="108"/>
        <v>0</v>
      </c>
      <c r="AV107" s="115">
        <f t="shared" si="108"/>
        <v>0</v>
      </c>
      <c r="AW107" s="115">
        <f t="shared" si="108"/>
        <v>0</v>
      </c>
      <c r="AX107" s="115">
        <f t="shared" si="108"/>
        <v>0</v>
      </c>
      <c r="AY107" s="264">
        <f t="shared" si="108"/>
        <v>0</v>
      </c>
      <c r="AZ107" s="115">
        <f t="shared" si="108"/>
        <v>0</v>
      </c>
      <c r="BA107" s="115">
        <f t="shared" si="108"/>
        <v>0</v>
      </c>
      <c r="BB107" s="115">
        <f t="shared" si="108"/>
        <v>0</v>
      </c>
      <c r="BC107" s="115">
        <f t="shared" si="108"/>
        <v>0</v>
      </c>
      <c r="BD107" s="264">
        <f>SUM(BD108:BD114)</f>
        <v>0</v>
      </c>
      <c r="BE107" s="115">
        <f>SUM(BE108:BE114)</f>
        <v>0</v>
      </c>
      <c r="BF107" s="115">
        <f t="shared" ref="BF107:BM107" si="109">SUM(BF108:BF114)</f>
        <v>0</v>
      </c>
      <c r="BG107" s="173">
        <f t="shared" si="109"/>
        <v>0</v>
      </c>
      <c r="BH107" s="115">
        <f t="shared" si="109"/>
        <v>0</v>
      </c>
      <c r="BI107" s="115">
        <f t="shared" si="109"/>
        <v>0</v>
      </c>
      <c r="BJ107" s="115">
        <f t="shared" si="109"/>
        <v>0</v>
      </c>
      <c r="BK107" s="115">
        <f t="shared" si="109"/>
        <v>0</v>
      </c>
      <c r="BL107" s="115">
        <f t="shared" si="109"/>
        <v>0</v>
      </c>
      <c r="BM107" s="115">
        <f t="shared" si="109"/>
        <v>0</v>
      </c>
      <c r="BN107" s="115">
        <f>SUM(BN108:BN114)</f>
        <v>0</v>
      </c>
      <c r="BO107" s="115">
        <f>SUM(BO108:BO114)</f>
        <v>0</v>
      </c>
      <c r="BP107" s="115">
        <f>SUM(BP108:BP114)</f>
        <v>0</v>
      </c>
      <c r="BQ107" s="173">
        <f>SUM(BQ108:BQ114)</f>
        <v>0</v>
      </c>
      <c r="BR107" s="115">
        <f>SUM(BR108:BR114)</f>
        <v>0</v>
      </c>
      <c r="BS107" s="264">
        <f t="shared" ref="BS107:BW107" si="110">SUM(BS108:BS114)</f>
        <v>0</v>
      </c>
      <c r="BT107" s="115">
        <f t="shared" si="110"/>
        <v>0</v>
      </c>
      <c r="BU107" s="115">
        <f t="shared" si="110"/>
        <v>0</v>
      </c>
      <c r="BV107" s="115">
        <f t="shared" si="110"/>
        <v>0</v>
      </c>
      <c r="BW107" s="115">
        <f t="shared" si="110"/>
        <v>0</v>
      </c>
      <c r="BX107" s="264">
        <f>SUM(BX108:BX114)</f>
        <v>0</v>
      </c>
      <c r="BY107" s="115">
        <f>SUM(BY108:BY114)</f>
        <v>0</v>
      </c>
      <c r="BZ107" s="115">
        <f t="shared" ref="BZ107:CB107" si="111">SUM(BZ108:BZ114)</f>
        <v>0</v>
      </c>
      <c r="CA107" s="173">
        <f t="shared" si="111"/>
        <v>0</v>
      </c>
      <c r="CB107" s="115">
        <f t="shared" si="111"/>
        <v>0</v>
      </c>
    </row>
    <row r="108" spans="1:80" ht="11.25" hidden="1" customHeight="1" x14ac:dyDescent="0.2">
      <c r="A108" s="236"/>
      <c r="B108" s="531" t="s">
        <v>53</v>
      </c>
      <c r="C108" s="532"/>
      <c r="D108" s="532"/>
      <c r="E108" s="532"/>
      <c r="F108" s="532"/>
      <c r="G108" s="532"/>
      <c r="H108" s="532"/>
      <c r="I108" s="532"/>
      <c r="J108" s="533"/>
      <c r="K108" s="65"/>
      <c r="L108" s="60"/>
      <c r="M108" s="60"/>
      <c r="N108" s="60"/>
      <c r="O108" s="60"/>
      <c r="P108" s="60"/>
      <c r="Q108" s="60"/>
      <c r="R108" s="60"/>
      <c r="S108" s="166"/>
      <c r="T108" s="215"/>
      <c r="U108" s="24">
        <f>W108+X108</f>
        <v>0</v>
      </c>
      <c r="V108" s="150">
        <f>AF108+AK108+AP108+AU108+AZ108+BE108</f>
        <v>0</v>
      </c>
      <c r="W108" s="174"/>
      <c r="X108" s="175"/>
      <c r="Y108" s="176"/>
      <c r="Z108" s="176"/>
      <c r="AA108" s="176"/>
      <c r="AB108" s="176"/>
      <c r="AC108" s="176"/>
      <c r="AD108" s="177"/>
      <c r="AE108" s="272"/>
      <c r="AF108" s="178"/>
      <c r="AG108" s="175"/>
      <c r="AH108" s="175"/>
      <c r="AI108" s="175"/>
      <c r="AJ108" s="283"/>
      <c r="AK108" s="178"/>
      <c r="AL108" s="175"/>
      <c r="AM108" s="175"/>
      <c r="AN108" s="175"/>
      <c r="AO108" s="283"/>
      <c r="AP108" s="178"/>
      <c r="AQ108" s="175"/>
      <c r="AR108" s="175"/>
      <c r="AS108" s="175"/>
      <c r="AT108" s="283"/>
      <c r="AU108" s="178"/>
      <c r="AV108" s="175"/>
      <c r="AW108" s="175"/>
      <c r="AX108" s="175"/>
      <c r="AY108" s="283"/>
      <c r="AZ108" s="178"/>
      <c r="BA108" s="175"/>
      <c r="BB108" s="175"/>
      <c r="BC108" s="175"/>
      <c r="BD108" s="283"/>
      <c r="BE108" s="194"/>
      <c r="BF108" s="175"/>
      <c r="BG108" s="175"/>
      <c r="BH108" s="175"/>
      <c r="BI108" s="175"/>
      <c r="BJ108" s="178"/>
      <c r="BK108" s="175"/>
      <c r="BL108" s="175"/>
      <c r="BM108" s="175"/>
      <c r="BN108" s="175"/>
      <c r="BO108" s="175"/>
      <c r="BP108" s="175"/>
      <c r="BQ108" s="175"/>
      <c r="BR108" s="175"/>
      <c r="BS108" s="283"/>
      <c r="BT108" s="178"/>
      <c r="BU108" s="175"/>
      <c r="BV108" s="175"/>
      <c r="BW108" s="175"/>
      <c r="BX108" s="283"/>
      <c r="BY108" s="194"/>
      <c r="BZ108" s="175"/>
      <c r="CA108" s="175"/>
      <c r="CB108" s="175"/>
    </row>
    <row r="109" spans="1:80" ht="12.75" hidden="1" customHeight="1" x14ac:dyDescent="0.2">
      <c r="A109" s="26" t="s">
        <v>139</v>
      </c>
      <c r="B109" s="396"/>
      <c r="C109" s="397"/>
      <c r="D109" s="397"/>
      <c r="E109" s="397"/>
      <c r="F109" s="397"/>
      <c r="G109" s="397"/>
      <c r="H109" s="397"/>
      <c r="I109" s="397"/>
      <c r="J109" s="398"/>
      <c r="K109" s="35"/>
      <c r="L109" s="51"/>
      <c r="M109" s="51"/>
      <c r="N109" s="51"/>
      <c r="O109" s="51"/>
      <c r="P109" s="51"/>
      <c r="Q109" s="51"/>
      <c r="R109" s="51"/>
      <c r="S109" s="158"/>
      <c r="T109" s="218"/>
      <c r="U109" s="24">
        <f>W109+X109</f>
        <v>0</v>
      </c>
      <c r="V109" s="150">
        <f>AF109+AK109+AP109+AU109+AZ109+BE109+BJ109+BO109</f>
        <v>0</v>
      </c>
      <c r="W109" s="28">
        <f>AI109+AN109+AS109+AX109+BC109+BH109+BM109+BR109</f>
        <v>0</v>
      </c>
      <c r="X109" s="29">
        <f>AG109+AL109+AQ109+AV109+BA109+BF109+BK109+BP109</f>
        <v>0</v>
      </c>
      <c r="Y109" s="100">
        <f>X109-Z109-AA109</f>
        <v>0</v>
      </c>
      <c r="Z109" s="100"/>
      <c r="AA109" s="100"/>
      <c r="AB109" s="100"/>
      <c r="AC109" s="100">
        <f t="shared" ref="AC109:AC114" si="112">AH109+AM109+AR109+AW109+BB109+BG109+BL109+BQ109</f>
        <v>0</v>
      </c>
      <c r="AD109" s="129"/>
      <c r="AE109" s="261">
        <f t="shared" ref="AE109:AE114" si="113">AG109+AH109+AI109</f>
        <v>0</v>
      </c>
      <c r="AF109" s="137"/>
      <c r="AG109" s="29"/>
      <c r="AH109" s="29"/>
      <c r="AI109" s="29"/>
      <c r="AJ109" s="261">
        <f t="shared" ref="AJ109:AJ114" si="114">AL109+AM109+AN109</f>
        <v>0</v>
      </c>
      <c r="AK109" s="137"/>
      <c r="AL109" s="29"/>
      <c r="AM109" s="29"/>
      <c r="AN109" s="29"/>
      <c r="AO109" s="261">
        <f t="shared" ref="AO109:AO114" si="115">AQ109+AR109+AS109</f>
        <v>0</v>
      </c>
      <c r="AP109" s="137"/>
      <c r="AQ109" s="29"/>
      <c r="AR109" s="29"/>
      <c r="AS109" s="29"/>
      <c r="AT109" s="261">
        <f t="shared" ref="AT109:AT114" si="116">AV109+AW109+AX109</f>
        <v>0</v>
      </c>
      <c r="AU109" s="137"/>
      <c r="AV109" s="29"/>
      <c r="AW109" s="29"/>
      <c r="AX109" s="29"/>
      <c r="AY109" s="261">
        <f t="shared" ref="AY109:AY114" si="117">BA109+BB109+BC109</f>
        <v>0</v>
      </c>
      <c r="AZ109" s="137"/>
      <c r="BA109" s="29"/>
      <c r="BB109" s="29"/>
      <c r="BC109" s="29"/>
      <c r="BD109" s="261">
        <f t="shared" ref="BD109:BD114" si="118">BF109+BG109+BH109</f>
        <v>0</v>
      </c>
      <c r="BE109" s="137"/>
      <c r="BF109" s="29"/>
      <c r="BG109" s="29"/>
      <c r="BH109" s="29"/>
      <c r="BI109" s="102">
        <f t="shared" ref="BI109:BI114" si="119">BK109+BL109+BM109</f>
        <v>0</v>
      </c>
      <c r="BJ109" s="137"/>
      <c r="BK109" s="29"/>
      <c r="BL109" s="29"/>
      <c r="BM109" s="29"/>
      <c r="BN109" s="102">
        <f t="shared" ref="BN109:BN114" si="120">BP109+BQ109+BR109</f>
        <v>0</v>
      </c>
      <c r="BO109" s="137"/>
      <c r="BP109" s="29"/>
      <c r="BQ109" s="29"/>
      <c r="BR109" s="29"/>
      <c r="BS109" s="261">
        <f t="shared" ref="BS109:BS114" si="121">BU109+BV109+BW109</f>
        <v>0</v>
      </c>
      <c r="BT109" s="137"/>
      <c r="BU109" s="29"/>
      <c r="BV109" s="29"/>
      <c r="BW109" s="29"/>
      <c r="BX109" s="261">
        <f t="shared" ref="BX109:BX114" si="122">BZ109+CA109+CB109</f>
        <v>0</v>
      </c>
      <c r="BY109" s="137"/>
      <c r="BZ109" s="29"/>
      <c r="CA109" s="29"/>
      <c r="CB109" s="29"/>
    </row>
    <row r="110" spans="1:80" ht="11.25" hidden="1" customHeight="1" x14ac:dyDescent="0.2">
      <c r="A110" s="26" t="s">
        <v>140</v>
      </c>
      <c r="B110" s="388"/>
      <c r="C110" s="388"/>
      <c r="D110" s="388"/>
      <c r="E110" s="388"/>
      <c r="F110" s="388"/>
      <c r="G110" s="388"/>
      <c r="H110" s="388"/>
      <c r="I110" s="388"/>
      <c r="J110" s="389"/>
      <c r="K110" s="35"/>
      <c r="L110" s="51"/>
      <c r="M110" s="51"/>
      <c r="N110" s="51"/>
      <c r="O110" s="51"/>
      <c r="P110" s="69"/>
      <c r="Q110" s="69"/>
      <c r="R110" s="69"/>
      <c r="S110" s="158"/>
      <c r="T110" s="211"/>
      <c r="U110" s="24">
        <f>W110+X110</f>
        <v>0</v>
      </c>
      <c r="V110" s="150">
        <f>AF110+AK110+AP110+AU110+AZ110+BE110+BJ110+BO110</f>
        <v>0</v>
      </c>
      <c r="W110" s="28">
        <f>AI110+AN110+AS110+AX110+BC110+BH110+BM110+BR110</f>
        <v>0</v>
      </c>
      <c r="X110" s="29">
        <f>AG110+AL110+AQ110+AV110+BA110+BF110+BK110+BP110</f>
        <v>0</v>
      </c>
      <c r="Y110" s="100">
        <f>X110-Z110-AA110</f>
        <v>0</v>
      </c>
      <c r="Z110" s="100"/>
      <c r="AA110" s="100"/>
      <c r="AB110" s="100"/>
      <c r="AC110" s="100">
        <f t="shared" si="112"/>
        <v>0</v>
      </c>
      <c r="AD110" s="129"/>
      <c r="AE110" s="261">
        <f t="shared" si="113"/>
        <v>0</v>
      </c>
      <c r="AF110" s="137"/>
      <c r="AG110" s="29"/>
      <c r="AH110" s="29"/>
      <c r="AI110" s="29"/>
      <c r="AJ110" s="261">
        <f t="shared" si="114"/>
        <v>0</v>
      </c>
      <c r="AK110" s="137"/>
      <c r="AL110" s="29"/>
      <c r="AM110" s="29"/>
      <c r="AN110" s="29"/>
      <c r="AO110" s="261">
        <f t="shared" si="115"/>
        <v>0</v>
      </c>
      <c r="AP110" s="137"/>
      <c r="AQ110" s="29"/>
      <c r="AR110" s="29"/>
      <c r="AS110" s="29"/>
      <c r="AT110" s="261">
        <f t="shared" si="116"/>
        <v>0</v>
      </c>
      <c r="AU110" s="137"/>
      <c r="AV110" s="29"/>
      <c r="AW110" s="29"/>
      <c r="AX110" s="29"/>
      <c r="AY110" s="261">
        <f t="shared" si="117"/>
        <v>0</v>
      </c>
      <c r="AZ110" s="137"/>
      <c r="BA110" s="29"/>
      <c r="BB110" s="29"/>
      <c r="BC110" s="29"/>
      <c r="BD110" s="261">
        <f t="shared" si="118"/>
        <v>0</v>
      </c>
      <c r="BE110" s="137"/>
      <c r="BF110" s="29"/>
      <c r="BG110" s="29"/>
      <c r="BH110" s="29"/>
      <c r="BI110" s="102">
        <f t="shared" si="119"/>
        <v>0</v>
      </c>
      <c r="BJ110" s="137"/>
      <c r="BK110" s="29"/>
      <c r="BL110" s="29"/>
      <c r="BM110" s="29"/>
      <c r="BN110" s="102">
        <f t="shared" si="120"/>
        <v>0</v>
      </c>
      <c r="BO110" s="137"/>
      <c r="BP110" s="29"/>
      <c r="BQ110" s="29"/>
      <c r="BR110" s="29"/>
      <c r="BS110" s="261">
        <f t="shared" si="121"/>
        <v>0</v>
      </c>
      <c r="BT110" s="137"/>
      <c r="BU110" s="29"/>
      <c r="BV110" s="29"/>
      <c r="BW110" s="29"/>
      <c r="BX110" s="261">
        <f t="shared" si="122"/>
        <v>0</v>
      </c>
      <c r="BY110" s="137"/>
      <c r="BZ110" s="29"/>
      <c r="CA110" s="29"/>
      <c r="CB110" s="29"/>
    </row>
    <row r="111" spans="1:80" ht="11.25" hidden="1" customHeight="1" x14ac:dyDescent="0.2">
      <c r="A111" s="26" t="s">
        <v>141</v>
      </c>
      <c r="B111" s="397"/>
      <c r="C111" s="397"/>
      <c r="D111" s="397"/>
      <c r="E111" s="397"/>
      <c r="F111" s="397"/>
      <c r="G111" s="397"/>
      <c r="H111" s="397"/>
      <c r="I111" s="397"/>
      <c r="J111" s="398"/>
      <c r="K111" s="35"/>
      <c r="L111" s="51"/>
      <c r="M111" s="51"/>
      <c r="N111" s="51"/>
      <c r="O111" s="51"/>
      <c r="P111" s="69"/>
      <c r="Q111" s="69"/>
      <c r="R111" s="69"/>
      <c r="S111" s="158"/>
      <c r="T111" s="211"/>
      <c r="U111" s="24">
        <f>W111+X111</f>
        <v>0</v>
      </c>
      <c r="V111" s="150">
        <f>AF111+AK111+AP111+AU111+AZ111+BE111+BJ111+BO111</f>
        <v>0</v>
      </c>
      <c r="W111" s="28">
        <f>AI111+AN111+AS111+AX111+BC111+BH111+BM111+BR111</f>
        <v>0</v>
      </c>
      <c r="X111" s="29">
        <f>AG111+AL111+AQ111+AV111+BA111+BF111+BK111+BP111</f>
        <v>0</v>
      </c>
      <c r="Y111" s="100">
        <f>X111-Z111-AA111</f>
        <v>0</v>
      </c>
      <c r="Z111" s="100"/>
      <c r="AA111" s="100"/>
      <c r="AB111" s="100"/>
      <c r="AC111" s="100">
        <f t="shared" si="112"/>
        <v>0</v>
      </c>
      <c r="AD111" s="129"/>
      <c r="AE111" s="261">
        <f t="shared" si="113"/>
        <v>0</v>
      </c>
      <c r="AF111" s="137"/>
      <c r="AG111" s="29"/>
      <c r="AH111" s="29"/>
      <c r="AI111" s="29"/>
      <c r="AJ111" s="261">
        <f t="shared" si="114"/>
        <v>0</v>
      </c>
      <c r="AK111" s="137"/>
      <c r="AL111" s="29"/>
      <c r="AM111" s="29"/>
      <c r="AN111" s="29"/>
      <c r="AO111" s="261">
        <f t="shared" si="115"/>
        <v>0</v>
      </c>
      <c r="AP111" s="137"/>
      <c r="AQ111" s="29"/>
      <c r="AR111" s="29"/>
      <c r="AS111" s="29"/>
      <c r="AT111" s="261">
        <f t="shared" si="116"/>
        <v>0</v>
      </c>
      <c r="AU111" s="137"/>
      <c r="AV111" s="29"/>
      <c r="AW111" s="29"/>
      <c r="AX111" s="29"/>
      <c r="AY111" s="261">
        <f t="shared" si="117"/>
        <v>0</v>
      </c>
      <c r="AZ111" s="137"/>
      <c r="BA111" s="29"/>
      <c r="BB111" s="29"/>
      <c r="BC111" s="29"/>
      <c r="BD111" s="261">
        <f t="shared" si="118"/>
        <v>0</v>
      </c>
      <c r="BE111" s="137"/>
      <c r="BF111" s="29"/>
      <c r="BG111" s="29"/>
      <c r="BH111" s="29"/>
      <c r="BI111" s="102">
        <f t="shared" si="119"/>
        <v>0</v>
      </c>
      <c r="BJ111" s="137"/>
      <c r="BK111" s="29"/>
      <c r="BL111" s="29"/>
      <c r="BM111" s="29"/>
      <c r="BN111" s="102">
        <f t="shared" si="120"/>
        <v>0</v>
      </c>
      <c r="BO111" s="137"/>
      <c r="BP111" s="29"/>
      <c r="BQ111" s="29"/>
      <c r="BR111" s="29"/>
      <c r="BS111" s="261">
        <f t="shared" si="121"/>
        <v>0</v>
      </c>
      <c r="BT111" s="137"/>
      <c r="BU111" s="29"/>
      <c r="BV111" s="29"/>
      <c r="BW111" s="29"/>
      <c r="BX111" s="261">
        <f t="shared" si="122"/>
        <v>0</v>
      </c>
      <c r="BY111" s="137"/>
      <c r="BZ111" s="29"/>
      <c r="CA111" s="29"/>
      <c r="CB111" s="29"/>
    </row>
    <row r="112" spans="1:80" ht="11.25" hidden="1" customHeight="1" x14ac:dyDescent="0.2">
      <c r="A112" s="26" t="s">
        <v>142</v>
      </c>
      <c r="B112" s="397"/>
      <c r="C112" s="397"/>
      <c r="D112" s="397"/>
      <c r="E112" s="397"/>
      <c r="F112" s="397"/>
      <c r="G112" s="397"/>
      <c r="H112" s="397"/>
      <c r="I112" s="397"/>
      <c r="J112" s="398"/>
      <c r="K112" s="35"/>
      <c r="L112" s="51"/>
      <c r="M112" s="51"/>
      <c r="N112" s="51"/>
      <c r="O112" s="51"/>
      <c r="P112" s="69"/>
      <c r="Q112" s="69"/>
      <c r="R112" s="69"/>
      <c r="S112" s="158"/>
      <c r="T112" s="211"/>
      <c r="U112" s="24">
        <f>W112+X112</f>
        <v>0</v>
      </c>
      <c r="V112" s="150">
        <f>AF112+AK112+AP112+AU112+AZ112+BE112+BJ112+BO112</f>
        <v>0</v>
      </c>
      <c r="W112" s="28">
        <f>AI112+AN112+AS112+AX112+BC112+BH112+BM112+BR112</f>
        <v>0</v>
      </c>
      <c r="X112" s="29">
        <f>AG112+AL112+AQ112+AV112+BA112+BF112+BK112+BP112</f>
        <v>0</v>
      </c>
      <c r="Y112" s="100">
        <f>X112-Z112-AA112</f>
        <v>0</v>
      </c>
      <c r="Z112" s="100"/>
      <c r="AA112" s="100"/>
      <c r="AB112" s="100"/>
      <c r="AC112" s="100">
        <f t="shared" si="112"/>
        <v>0</v>
      </c>
      <c r="AD112" s="129"/>
      <c r="AE112" s="261">
        <f t="shared" si="113"/>
        <v>0</v>
      </c>
      <c r="AF112" s="137"/>
      <c r="AG112" s="29"/>
      <c r="AH112" s="29"/>
      <c r="AI112" s="29"/>
      <c r="AJ112" s="261">
        <f t="shared" si="114"/>
        <v>0</v>
      </c>
      <c r="AK112" s="137"/>
      <c r="AL112" s="29"/>
      <c r="AM112" s="29"/>
      <c r="AN112" s="29"/>
      <c r="AO112" s="261">
        <f t="shared" si="115"/>
        <v>0</v>
      </c>
      <c r="AP112" s="137"/>
      <c r="AQ112" s="29"/>
      <c r="AR112" s="29"/>
      <c r="AS112" s="29"/>
      <c r="AT112" s="261">
        <f t="shared" si="116"/>
        <v>0</v>
      </c>
      <c r="AU112" s="137"/>
      <c r="AV112" s="29"/>
      <c r="AW112" s="29"/>
      <c r="AX112" s="29"/>
      <c r="AY112" s="261">
        <f t="shared" si="117"/>
        <v>0</v>
      </c>
      <c r="AZ112" s="137"/>
      <c r="BA112" s="29"/>
      <c r="BB112" s="29"/>
      <c r="BC112" s="29"/>
      <c r="BD112" s="261">
        <f t="shared" si="118"/>
        <v>0</v>
      </c>
      <c r="BE112" s="137"/>
      <c r="BF112" s="29"/>
      <c r="BG112" s="29"/>
      <c r="BH112" s="29"/>
      <c r="BI112" s="102">
        <f t="shared" si="119"/>
        <v>0</v>
      </c>
      <c r="BJ112" s="137"/>
      <c r="BK112" s="29"/>
      <c r="BL112" s="29"/>
      <c r="BM112" s="29"/>
      <c r="BN112" s="102">
        <f t="shared" si="120"/>
        <v>0</v>
      </c>
      <c r="BO112" s="137"/>
      <c r="BP112" s="29"/>
      <c r="BQ112" s="29"/>
      <c r="BR112" s="29"/>
      <c r="BS112" s="261">
        <f t="shared" si="121"/>
        <v>0</v>
      </c>
      <c r="BT112" s="137"/>
      <c r="BU112" s="29"/>
      <c r="BV112" s="29"/>
      <c r="BW112" s="29"/>
      <c r="BX112" s="261">
        <f t="shared" si="122"/>
        <v>0</v>
      </c>
      <c r="BY112" s="137"/>
      <c r="BZ112" s="29"/>
      <c r="CA112" s="29"/>
      <c r="CB112" s="29"/>
    </row>
    <row r="113" spans="1:80" ht="11.25" hidden="1" customHeight="1" x14ac:dyDescent="0.2">
      <c r="A113" s="26" t="s">
        <v>34</v>
      </c>
      <c r="B113" s="404" t="s">
        <v>24</v>
      </c>
      <c r="C113" s="404"/>
      <c r="D113" s="404"/>
      <c r="E113" s="404"/>
      <c r="F113" s="404"/>
      <c r="G113" s="404"/>
      <c r="H113" s="404"/>
      <c r="I113" s="404"/>
      <c r="J113" s="404"/>
      <c r="K113" s="35"/>
      <c r="L113" s="51"/>
      <c r="M113" s="51"/>
      <c r="N113" s="51"/>
      <c r="O113" s="51"/>
      <c r="P113" s="51"/>
      <c r="Q113" s="51"/>
      <c r="R113" s="51"/>
      <c r="S113" s="158"/>
      <c r="T113" s="211"/>
      <c r="U113" s="24">
        <f>AC113</f>
        <v>0</v>
      </c>
      <c r="V113" s="150"/>
      <c r="W113" s="28"/>
      <c r="X113" s="29"/>
      <c r="Y113" s="100"/>
      <c r="Z113" s="100"/>
      <c r="AA113" s="100"/>
      <c r="AB113" s="100"/>
      <c r="AC113" s="100">
        <f t="shared" si="112"/>
        <v>0</v>
      </c>
      <c r="AD113" s="129"/>
      <c r="AE113" s="261">
        <f t="shared" si="113"/>
        <v>0</v>
      </c>
      <c r="AF113" s="137"/>
      <c r="AG113" s="29"/>
      <c r="AH113" s="29"/>
      <c r="AI113" s="29"/>
      <c r="AJ113" s="261">
        <f t="shared" si="114"/>
        <v>0</v>
      </c>
      <c r="AK113" s="137"/>
      <c r="AL113" s="29"/>
      <c r="AM113" s="29"/>
      <c r="AN113" s="29"/>
      <c r="AO113" s="261">
        <f t="shared" si="115"/>
        <v>0</v>
      </c>
      <c r="AP113" s="137"/>
      <c r="AQ113" s="29"/>
      <c r="AR113" s="29"/>
      <c r="AS113" s="29"/>
      <c r="AT113" s="261">
        <f t="shared" si="116"/>
        <v>0</v>
      </c>
      <c r="AU113" s="137"/>
      <c r="AV113" s="29"/>
      <c r="AW113" s="29"/>
      <c r="AX113" s="29"/>
      <c r="AY113" s="261">
        <f t="shared" si="117"/>
        <v>0</v>
      </c>
      <c r="AZ113" s="137"/>
      <c r="BA113" s="29"/>
      <c r="BB113" s="29"/>
      <c r="BC113" s="29"/>
      <c r="BD113" s="261">
        <f t="shared" si="118"/>
        <v>0</v>
      </c>
      <c r="BE113" s="137"/>
      <c r="BF113" s="29"/>
      <c r="BG113" s="29"/>
      <c r="BH113" s="29"/>
      <c r="BI113" s="102">
        <f t="shared" si="119"/>
        <v>0</v>
      </c>
      <c r="BJ113" s="137"/>
      <c r="BK113" s="29"/>
      <c r="BL113" s="29"/>
      <c r="BM113" s="29"/>
      <c r="BN113" s="102">
        <f t="shared" si="120"/>
        <v>0</v>
      </c>
      <c r="BO113" s="137"/>
      <c r="BP113" s="29"/>
      <c r="BQ113" s="29"/>
      <c r="BR113" s="29"/>
      <c r="BS113" s="261">
        <f t="shared" si="121"/>
        <v>0</v>
      </c>
      <c r="BT113" s="137"/>
      <c r="BU113" s="29"/>
      <c r="BV113" s="29"/>
      <c r="BW113" s="29"/>
      <c r="BX113" s="261">
        <f t="shared" si="122"/>
        <v>0</v>
      </c>
      <c r="BY113" s="137"/>
      <c r="BZ113" s="29"/>
      <c r="CA113" s="29"/>
      <c r="CB113" s="29"/>
    </row>
    <row r="114" spans="1:80" ht="11.25" hidden="1" customHeight="1" x14ac:dyDescent="0.2">
      <c r="A114" s="61" t="s">
        <v>35</v>
      </c>
      <c r="B114" s="473" t="s">
        <v>1</v>
      </c>
      <c r="C114" s="473"/>
      <c r="D114" s="473"/>
      <c r="E114" s="473"/>
      <c r="F114" s="473"/>
      <c r="G114" s="473"/>
      <c r="H114" s="473"/>
      <c r="I114" s="473"/>
      <c r="J114" s="473"/>
      <c r="K114" s="62"/>
      <c r="L114" s="63"/>
      <c r="M114" s="63"/>
      <c r="N114" s="63"/>
      <c r="O114" s="63"/>
      <c r="P114" s="63"/>
      <c r="Q114" s="63"/>
      <c r="R114" s="63"/>
      <c r="S114" s="167"/>
      <c r="T114" s="209"/>
      <c r="U114" s="24">
        <f>AC114</f>
        <v>0</v>
      </c>
      <c r="V114" s="199"/>
      <c r="W114" s="200"/>
      <c r="X114" s="201"/>
      <c r="Y114" s="202"/>
      <c r="Z114" s="202"/>
      <c r="AA114" s="202"/>
      <c r="AB114" s="104"/>
      <c r="AC114" s="100">
        <f t="shared" si="112"/>
        <v>0</v>
      </c>
      <c r="AD114" s="203"/>
      <c r="AE114" s="273">
        <f t="shared" si="113"/>
        <v>0</v>
      </c>
      <c r="AF114" s="205"/>
      <c r="AG114" s="201"/>
      <c r="AH114" s="201"/>
      <c r="AI114" s="201"/>
      <c r="AJ114" s="273">
        <f t="shared" si="114"/>
        <v>0</v>
      </c>
      <c r="AK114" s="205"/>
      <c r="AL114" s="201"/>
      <c r="AM114" s="201"/>
      <c r="AN114" s="201"/>
      <c r="AO114" s="273">
        <f t="shared" si="115"/>
        <v>0</v>
      </c>
      <c r="AP114" s="205"/>
      <c r="AQ114" s="201"/>
      <c r="AR114" s="201"/>
      <c r="AS114" s="201"/>
      <c r="AT114" s="273">
        <f t="shared" si="116"/>
        <v>0</v>
      </c>
      <c r="AU114" s="205"/>
      <c r="AV114" s="201"/>
      <c r="AW114" s="201"/>
      <c r="AX114" s="201"/>
      <c r="AY114" s="273">
        <f t="shared" si="117"/>
        <v>0</v>
      </c>
      <c r="AZ114" s="205"/>
      <c r="BA114" s="201"/>
      <c r="BB114" s="201"/>
      <c r="BC114" s="201"/>
      <c r="BD114" s="273">
        <f t="shared" si="118"/>
        <v>0</v>
      </c>
      <c r="BE114" s="205"/>
      <c r="BF114" s="201"/>
      <c r="BG114" s="201"/>
      <c r="BH114" s="201"/>
      <c r="BI114" s="204">
        <f t="shared" si="119"/>
        <v>0</v>
      </c>
      <c r="BJ114" s="205"/>
      <c r="BK114" s="201"/>
      <c r="BL114" s="201"/>
      <c r="BM114" s="201"/>
      <c r="BN114" s="204">
        <f t="shared" si="120"/>
        <v>0</v>
      </c>
      <c r="BO114" s="205"/>
      <c r="BP114" s="201"/>
      <c r="BQ114" s="201"/>
      <c r="BR114" s="201"/>
      <c r="BS114" s="273">
        <f t="shared" si="121"/>
        <v>0</v>
      </c>
      <c r="BT114" s="205"/>
      <c r="BU114" s="201"/>
      <c r="BV114" s="201"/>
      <c r="BW114" s="201"/>
      <c r="BX114" s="273">
        <f t="shared" si="122"/>
        <v>0</v>
      </c>
      <c r="BY114" s="205"/>
      <c r="BZ114" s="201"/>
      <c r="CA114" s="201"/>
      <c r="CB114" s="201"/>
    </row>
    <row r="115" spans="1:80" s="46" customFormat="1" ht="27" customHeight="1" x14ac:dyDescent="0.2">
      <c r="A115" s="55" t="s">
        <v>31</v>
      </c>
      <c r="B115" s="540" t="s">
        <v>324</v>
      </c>
      <c r="C115" s="541"/>
      <c r="D115" s="541"/>
      <c r="E115" s="541"/>
      <c r="F115" s="541"/>
      <c r="G115" s="541"/>
      <c r="H115" s="541"/>
      <c r="I115" s="541"/>
      <c r="J115" s="542"/>
      <c r="K115" s="543" t="s">
        <v>169</v>
      </c>
      <c r="L115" s="544"/>
      <c r="M115" s="544"/>
      <c r="N115" s="544"/>
      <c r="O115" s="544"/>
      <c r="P115" s="544"/>
      <c r="Q115" s="544"/>
      <c r="R115" s="545"/>
      <c r="S115" s="168"/>
      <c r="T115" s="215"/>
      <c r="U115" s="341">
        <v>590</v>
      </c>
      <c r="V115" s="341">
        <v>10</v>
      </c>
      <c r="W115" s="341">
        <v>0</v>
      </c>
      <c r="X115" s="341">
        <v>328</v>
      </c>
      <c r="Y115" s="341">
        <v>212</v>
      </c>
      <c r="Z115" s="341">
        <v>116</v>
      </c>
      <c r="AA115" s="341"/>
      <c r="AB115" s="341"/>
      <c r="AC115" s="341">
        <v>252</v>
      </c>
      <c r="AD115" s="197" t="e">
        <f>SUM(AD122:AD124)</f>
        <v>#REF!</v>
      </c>
      <c r="AE115" s="269">
        <v>0</v>
      </c>
      <c r="AF115" s="115">
        <f>SUM(AF120:AF126)</f>
        <v>0</v>
      </c>
      <c r="AG115" s="115">
        <v>0</v>
      </c>
      <c r="AH115" s="115">
        <f t="shared" ref="AH115:AU115" si="123">SUM(AH120:AH126)</f>
        <v>0</v>
      </c>
      <c r="AI115" s="115">
        <f t="shared" si="123"/>
        <v>0</v>
      </c>
      <c r="AJ115" s="269">
        <v>0</v>
      </c>
      <c r="AK115" s="115">
        <f>SUM(AK120:AK126)</f>
        <v>0</v>
      </c>
      <c r="AL115" s="115">
        <v>0</v>
      </c>
      <c r="AM115" s="115">
        <f t="shared" si="123"/>
        <v>0</v>
      </c>
      <c r="AN115" s="115">
        <f t="shared" si="123"/>
        <v>0</v>
      </c>
      <c r="AO115" s="269"/>
      <c r="AP115" s="115">
        <f t="shared" si="123"/>
        <v>0</v>
      </c>
      <c r="AQ115" s="115">
        <v>0</v>
      </c>
      <c r="AR115" s="115">
        <f t="shared" si="123"/>
        <v>0</v>
      </c>
      <c r="AS115" s="115">
        <v>0</v>
      </c>
      <c r="AT115" s="269">
        <v>188</v>
      </c>
      <c r="AU115" s="115">
        <f t="shared" si="123"/>
        <v>0</v>
      </c>
      <c r="AV115" s="115">
        <v>152</v>
      </c>
      <c r="AW115" s="115">
        <v>36</v>
      </c>
      <c r="AX115" s="115">
        <v>0</v>
      </c>
      <c r="AY115" s="269">
        <v>160</v>
      </c>
      <c r="AZ115" s="115">
        <v>0</v>
      </c>
      <c r="BA115" s="115">
        <f>SUM(BA117)</f>
        <v>52</v>
      </c>
      <c r="BB115" s="115">
        <v>108</v>
      </c>
      <c r="BC115" s="115">
        <v>0</v>
      </c>
      <c r="BD115" s="269">
        <v>242</v>
      </c>
      <c r="BE115" s="115">
        <v>10</v>
      </c>
      <c r="BF115" s="115">
        <v>124</v>
      </c>
      <c r="BG115" s="115">
        <v>108</v>
      </c>
      <c r="BH115" s="115">
        <v>0</v>
      </c>
      <c r="BI115" s="102" t="e">
        <f>SUM(BI122:BI124)</f>
        <v>#REF!</v>
      </c>
      <c r="BJ115" s="198"/>
      <c r="BK115" s="57"/>
      <c r="BL115" s="57"/>
      <c r="BM115" s="57"/>
      <c r="BN115" s="102" t="e">
        <f>SUM(BN122:BN124)</f>
        <v>#REF!</v>
      </c>
      <c r="BO115" s="198"/>
      <c r="BP115" s="57"/>
      <c r="BQ115" s="57"/>
      <c r="BR115" s="57"/>
      <c r="BS115" s="269">
        <v>0</v>
      </c>
      <c r="BT115" s="115">
        <v>0</v>
      </c>
      <c r="BU115" s="115">
        <f>SUM(BU117)</f>
        <v>0</v>
      </c>
      <c r="BV115" s="115">
        <f>SUM(BV118:BV119)</f>
        <v>0</v>
      </c>
      <c r="BW115" s="115">
        <v>0</v>
      </c>
      <c r="BX115" s="269">
        <v>0</v>
      </c>
      <c r="BY115" s="115">
        <v>0</v>
      </c>
      <c r="BZ115" s="115">
        <v>0</v>
      </c>
      <c r="CA115" s="115">
        <v>0</v>
      </c>
      <c r="CB115" s="115">
        <v>0</v>
      </c>
    </row>
    <row r="116" spans="1:80" s="46" customFormat="1" ht="11.25" customHeight="1" x14ac:dyDescent="0.2">
      <c r="A116" s="55"/>
      <c r="B116" s="531" t="s">
        <v>53</v>
      </c>
      <c r="C116" s="532"/>
      <c r="D116" s="532"/>
      <c r="E116" s="532"/>
      <c r="F116" s="532"/>
      <c r="G116" s="532"/>
      <c r="H116" s="532"/>
      <c r="I116" s="532"/>
      <c r="J116" s="533"/>
      <c r="K116" s="207"/>
      <c r="L116" s="196"/>
      <c r="M116" s="196"/>
      <c r="N116" s="196"/>
      <c r="O116" s="196"/>
      <c r="P116" s="196" t="s">
        <v>155</v>
      </c>
      <c r="Q116" s="196"/>
      <c r="R116" s="196"/>
      <c r="S116" s="168"/>
      <c r="T116" s="215"/>
      <c r="U116" s="197">
        <v>10</v>
      </c>
      <c r="V116" s="150">
        <v>10</v>
      </c>
      <c r="W116" s="341"/>
      <c r="X116" s="341"/>
      <c r="Y116" s="342"/>
      <c r="Z116" s="342"/>
      <c r="AA116" s="342"/>
      <c r="AB116" s="342"/>
      <c r="AC116" s="342"/>
      <c r="AD116" s="208"/>
      <c r="AE116" s="261"/>
      <c r="AF116" s="198"/>
      <c r="AG116" s="57"/>
      <c r="AH116" s="57"/>
      <c r="AI116" s="57"/>
      <c r="AJ116" s="261"/>
      <c r="AK116" s="198"/>
      <c r="AL116" s="57"/>
      <c r="AM116" s="57"/>
      <c r="AN116" s="57"/>
      <c r="AO116" s="261"/>
      <c r="AP116" s="198"/>
      <c r="AQ116" s="57"/>
      <c r="AR116" s="57"/>
      <c r="AS116" s="57"/>
      <c r="AT116" s="261"/>
      <c r="AU116" s="198"/>
      <c r="AV116" s="57"/>
      <c r="AW116" s="57"/>
      <c r="AX116" s="57"/>
      <c r="AY116" s="261"/>
      <c r="AZ116" s="198"/>
      <c r="BA116" s="57"/>
      <c r="BB116" s="57"/>
      <c r="BC116" s="57"/>
      <c r="BD116" s="261">
        <v>10</v>
      </c>
      <c r="BE116" s="198">
        <v>10</v>
      </c>
      <c r="BF116" s="57"/>
      <c r="BG116" s="57"/>
      <c r="BH116" s="57"/>
      <c r="BI116" s="102"/>
      <c r="BJ116" s="198"/>
      <c r="BK116" s="57"/>
      <c r="BL116" s="57"/>
      <c r="BM116" s="57"/>
      <c r="BN116" s="102"/>
      <c r="BO116" s="198"/>
      <c r="BP116" s="57"/>
      <c r="BQ116" s="57"/>
      <c r="BR116" s="57"/>
      <c r="BS116" s="261"/>
      <c r="BT116" s="198"/>
      <c r="BU116" s="57"/>
      <c r="BV116" s="57"/>
      <c r="BW116" s="57"/>
      <c r="BX116" s="261">
        <v>0</v>
      </c>
      <c r="BY116" s="198"/>
      <c r="BZ116" s="57"/>
      <c r="CA116" s="57"/>
      <c r="CB116" s="57"/>
    </row>
    <row r="117" spans="1:80" ht="21" customHeight="1" x14ac:dyDescent="0.2">
      <c r="A117" s="26" t="s">
        <v>32</v>
      </c>
      <c r="B117" s="396" t="s">
        <v>325</v>
      </c>
      <c r="C117" s="397"/>
      <c r="D117" s="397"/>
      <c r="E117" s="397"/>
      <c r="F117" s="397"/>
      <c r="G117" s="397"/>
      <c r="H117" s="397"/>
      <c r="I117" s="397"/>
      <c r="J117" s="398"/>
      <c r="K117" s="35"/>
      <c r="L117" s="51"/>
      <c r="M117" s="239"/>
      <c r="N117" s="51"/>
      <c r="O117" s="51"/>
      <c r="P117" s="51" t="s">
        <v>156</v>
      </c>
      <c r="Q117" s="51"/>
      <c r="R117" s="290"/>
      <c r="S117" s="160"/>
      <c r="T117" s="211"/>
      <c r="U117" s="24">
        <v>328</v>
      </c>
      <c r="V117" s="150">
        <f>AF117+AK117+AP117+AU117+AZ117+BE117+BJ117+BO117</f>
        <v>0</v>
      </c>
      <c r="W117" s="28">
        <v>0</v>
      </c>
      <c r="X117" s="29">
        <v>328</v>
      </c>
      <c r="Y117" s="100">
        <v>212</v>
      </c>
      <c r="Z117" s="100">
        <v>116</v>
      </c>
      <c r="AA117" s="100"/>
      <c r="AB117" s="100"/>
      <c r="AC117" s="100"/>
      <c r="AD117" s="129">
        <f>AF117+AK117+AP117+AU117+AZ117+BE117</f>
        <v>0</v>
      </c>
      <c r="AE117" s="261">
        <f>AG117+AH117+AI117</f>
        <v>0</v>
      </c>
      <c r="AF117" s="137"/>
      <c r="AG117" s="29"/>
      <c r="AH117" s="29"/>
      <c r="AI117" s="29"/>
      <c r="AJ117" s="261">
        <f>AL117+AM117+AN117</f>
        <v>0</v>
      </c>
      <c r="AK117" s="137"/>
      <c r="AL117" s="29"/>
      <c r="AM117" s="29"/>
      <c r="AN117" s="29"/>
      <c r="AO117" s="261">
        <f>AQ117+AR117+AS117</f>
        <v>0</v>
      </c>
      <c r="AP117" s="137"/>
      <c r="AQ117" s="29"/>
      <c r="AR117" s="29"/>
      <c r="AS117" s="29"/>
      <c r="AT117" s="261">
        <v>152</v>
      </c>
      <c r="AU117" s="137"/>
      <c r="AV117" s="29">
        <v>152</v>
      </c>
      <c r="AW117" s="29"/>
      <c r="AX117" s="29"/>
      <c r="AY117" s="261">
        <v>52</v>
      </c>
      <c r="AZ117" s="137"/>
      <c r="BA117" s="29">
        <v>52</v>
      </c>
      <c r="BB117" s="29"/>
      <c r="BC117" s="29"/>
      <c r="BD117" s="261">
        <v>124</v>
      </c>
      <c r="BE117" s="137"/>
      <c r="BF117" s="29">
        <v>124</v>
      </c>
      <c r="BG117" s="29"/>
      <c r="BH117" s="29"/>
      <c r="BI117" s="102">
        <f>BK117+BL117+BM117</f>
        <v>0</v>
      </c>
      <c r="BJ117" s="137"/>
      <c r="BK117" s="29"/>
      <c r="BL117" s="29"/>
      <c r="BM117" s="29"/>
      <c r="BN117" s="102">
        <f>BP117+BQ117+BR117</f>
        <v>0</v>
      </c>
      <c r="BO117" s="137"/>
      <c r="BP117" s="29"/>
      <c r="BQ117" s="29"/>
      <c r="BR117" s="29"/>
      <c r="BS117" s="261">
        <v>0</v>
      </c>
      <c r="BT117" s="137"/>
      <c r="BU117" s="29"/>
      <c r="BV117" s="29"/>
      <c r="BW117" s="29"/>
      <c r="BX117" s="261">
        <v>0</v>
      </c>
      <c r="BY117" s="137"/>
      <c r="BZ117" s="29"/>
      <c r="CA117" s="29"/>
      <c r="CB117" s="29"/>
    </row>
    <row r="118" spans="1:80" ht="11.25" customHeight="1" x14ac:dyDescent="0.2">
      <c r="A118" s="26" t="s">
        <v>34</v>
      </c>
      <c r="B118" s="387" t="s">
        <v>0</v>
      </c>
      <c r="C118" s="388"/>
      <c r="D118" s="388"/>
      <c r="E118" s="388"/>
      <c r="F118" s="388"/>
      <c r="G118" s="388"/>
      <c r="H118" s="388"/>
      <c r="I118" s="388"/>
      <c r="J118" s="389"/>
      <c r="K118" s="35"/>
      <c r="L118" s="51"/>
      <c r="M118" s="239"/>
      <c r="N118" s="51"/>
      <c r="O118" s="51"/>
      <c r="P118" s="51" t="s">
        <v>156</v>
      </c>
      <c r="Q118" s="51"/>
      <c r="R118" s="290"/>
      <c r="S118" s="160"/>
      <c r="T118" s="211"/>
      <c r="U118" s="24">
        <v>108</v>
      </c>
      <c r="V118" s="150">
        <v>0</v>
      </c>
      <c r="W118" s="28">
        <f>AE118</f>
        <v>0</v>
      </c>
      <c r="X118" s="29">
        <f>AG118+AL118+AQ118+AV118+BA118+BF118</f>
        <v>0</v>
      </c>
      <c r="Y118" s="100">
        <f>X118-Z118-AA118</f>
        <v>0</v>
      </c>
      <c r="Z118" s="100">
        <v>0</v>
      </c>
      <c r="AA118" s="100"/>
      <c r="AB118" s="100"/>
      <c r="AC118" s="100">
        <v>108</v>
      </c>
      <c r="AD118" s="129">
        <f>AF118+AK118+AP118+AU118+AZ118+BE118</f>
        <v>0</v>
      </c>
      <c r="AE118" s="261">
        <f>AG118+AH118+AI118</f>
        <v>0</v>
      </c>
      <c r="AF118" s="137"/>
      <c r="AG118" s="29"/>
      <c r="AH118" s="29"/>
      <c r="AI118" s="29"/>
      <c r="AJ118" s="283">
        <f>AL118+AM118+AN118</f>
        <v>0</v>
      </c>
      <c r="AK118" s="137"/>
      <c r="AL118" s="29"/>
      <c r="AM118" s="29"/>
      <c r="AN118" s="29"/>
      <c r="AO118" s="283">
        <f>AQ118+AR118+AS118</f>
        <v>0</v>
      </c>
      <c r="AP118" s="137"/>
      <c r="AQ118" s="29"/>
      <c r="AR118" s="29"/>
      <c r="AS118" s="29"/>
      <c r="AT118" s="283">
        <v>36</v>
      </c>
      <c r="AU118" s="137"/>
      <c r="AV118" s="29"/>
      <c r="AW118" s="29">
        <v>36</v>
      </c>
      <c r="AX118" s="29"/>
      <c r="AY118" s="283">
        <v>36</v>
      </c>
      <c r="AZ118" s="137"/>
      <c r="BA118" s="29"/>
      <c r="BB118" s="29">
        <v>36</v>
      </c>
      <c r="BC118" s="29"/>
      <c r="BD118" s="261">
        <v>36</v>
      </c>
      <c r="BE118" s="137"/>
      <c r="BF118" s="29"/>
      <c r="BG118" s="29">
        <v>36</v>
      </c>
      <c r="BH118" s="29"/>
      <c r="BI118" s="29">
        <f>BK118+BL118+BM118</f>
        <v>0</v>
      </c>
      <c r="BJ118" s="137"/>
      <c r="BK118" s="29"/>
      <c r="BL118" s="29"/>
      <c r="BM118" s="29"/>
      <c r="BN118" s="102">
        <f>BP118+BQ118+BR118</f>
        <v>0</v>
      </c>
      <c r="BO118" s="137"/>
      <c r="BP118" s="29"/>
      <c r="BQ118" s="29"/>
      <c r="BR118" s="29"/>
      <c r="BS118" s="283">
        <v>0</v>
      </c>
      <c r="BT118" s="137"/>
      <c r="BU118" s="29"/>
      <c r="BV118" s="29"/>
      <c r="BW118" s="29"/>
      <c r="BX118" s="261">
        <v>0</v>
      </c>
      <c r="BY118" s="137"/>
      <c r="BZ118" s="29"/>
      <c r="CA118" s="29"/>
      <c r="CB118" s="29"/>
    </row>
    <row r="119" spans="1:80" ht="11.25" customHeight="1" thickBot="1" x14ac:dyDescent="0.25">
      <c r="A119" s="26" t="s">
        <v>35</v>
      </c>
      <c r="B119" s="534" t="s">
        <v>1</v>
      </c>
      <c r="C119" s="535"/>
      <c r="D119" s="535"/>
      <c r="E119" s="535"/>
      <c r="F119" s="535"/>
      <c r="G119" s="535"/>
      <c r="H119" s="535"/>
      <c r="I119" s="535"/>
      <c r="J119" s="536"/>
      <c r="K119" s="62"/>
      <c r="L119" s="63"/>
      <c r="M119" s="245"/>
      <c r="N119" s="63"/>
      <c r="O119" s="51"/>
      <c r="P119" s="51" t="s">
        <v>156</v>
      </c>
      <c r="Q119" s="51"/>
      <c r="R119" s="290"/>
      <c r="S119" s="167"/>
      <c r="T119" s="209"/>
      <c r="U119" s="64">
        <v>144</v>
      </c>
      <c r="V119" s="199">
        <v>0</v>
      </c>
      <c r="W119" s="200">
        <f>AE119</f>
        <v>0</v>
      </c>
      <c r="X119" s="201">
        <f>AG119+AL119+AQ119+AV119+BA119+BF119</f>
        <v>0</v>
      </c>
      <c r="Y119" s="202">
        <f>X119-Z119-AA119</f>
        <v>0</v>
      </c>
      <c r="Z119" s="202">
        <v>0</v>
      </c>
      <c r="AA119" s="202"/>
      <c r="AB119" s="202"/>
      <c r="AC119" s="202">
        <v>144</v>
      </c>
      <c r="AD119" s="203">
        <f>AF119+AK119+AP119+AU119+AZ119+BE119</f>
        <v>0</v>
      </c>
      <c r="AE119" s="273">
        <f>AG119+AH119+AI119</f>
        <v>0</v>
      </c>
      <c r="AF119" s="205"/>
      <c r="AG119" s="201"/>
      <c r="AH119" s="201"/>
      <c r="AI119" s="201"/>
      <c r="AJ119" s="284">
        <f>AL119+AM119+AN119</f>
        <v>0</v>
      </c>
      <c r="AK119" s="205"/>
      <c r="AL119" s="201"/>
      <c r="AM119" s="201"/>
      <c r="AN119" s="201"/>
      <c r="AO119" s="284">
        <f>AQ119+AR119+AS119</f>
        <v>0</v>
      </c>
      <c r="AP119" s="205"/>
      <c r="AQ119" s="201"/>
      <c r="AR119" s="201"/>
      <c r="AS119" s="201"/>
      <c r="AT119" s="284">
        <f>AV119+AW119+AX119</f>
        <v>0</v>
      </c>
      <c r="AU119" s="205"/>
      <c r="AV119" s="201"/>
      <c r="AW119" s="201"/>
      <c r="AX119" s="201"/>
      <c r="AY119" s="284">
        <v>72</v>
      </c>
      <c r="AZ119" s="205"/>
      <c r="BA119" s="201"/>
      <c r="BB119" s="201">
        <v>72</v>
      </c>
      <c r="BC119" s="201"/>
      <c r="BD119" s="273">
        <v>72</v>
      </c>
      <c r="BE119" s="205"/>
      <c r="BF119" s="201"/>
      <c r="BG119" s="201">
        <v>72</v>
      </c>
      <c r="BH119" s="201"/>
      <c r="BI119" s="29">
        <f>BK119+BL119+BM119</f>
        <v>0</v>
      </c>
      <c r="BJ119" s="137"/>
      <c r="BK119" s="29"/>
      <c r="BL119" s="29"/>
      <c r="BM119" s="29"/>
      <c r="BN119" s="102">
        <f>BP119+BQ119+BR119</f>
        <v>0</v>
      </c>
      <c r="BO119" s="137"/>
      <c r="BP119" s="29"/>
      <c r="BQ119" s="29"/>
      <c r="BR119" s="29"/>
      <c r="BS119" s="284">
        <v>0</v>
      </c>
      <c r="BT119" s="205"/>
      <c r="BU119" s="201"/>
      <c r="BV119" s="201"/>
      <c r="BW119" s="201"/>
      <c r="BX119" s="273">
        <v>0</v>
      </c>
      <c r="BY119" s="205"/>
      <c r="BZ119" s="201"/>
      <c r="CA119" s="201"/>
      <c r="CB119" s="201"/>
    </row>
    <row r="120" spans="1:80" ht="11.25" customHeight="1" x14ac:dyDescent="0.2">
      <c r="A120" s="240" t="s">
        <v>143</v>
      </c>
      <c r="B120" s="525" t="s">
        <v>312</v>
      </c>
      <c r="C120" s="457"/>
      <c r="D120" s="457"/>
      <c r="E120" s="457"/>
      <c r="F120" s="457"/>
      <c r="G120" s="457"/>
      <c r="H120" s="457"/>
      <c r="I120" s="457"/>
      <c r="J120" s="526"/>
      <c r="K120" s="31"/>
      <c r="L120" s="258"/>
      <c r="M120" s="258"/>
      <c r="N120" s="258"/>
      <c r="O120" s="27"/>
      <c r="P120" s="315"/>
      <c r="Q120" s="315"/>
      <c r="R120" s="317" t="s">
        <v>156</v>
      </c>
      <c r="S120" s="242"/>
      <c r="T120" s="211"/>
      <c r="U120" s="197">
        <f>V120+W120+X120+AC120</f>
        <v>144</v>
      </c>
      <c r="V120" s="243">
        <v>0</v>
      </c>
      <c r="W120" s="244">
        <f>AE120</f>
        <v>0</v>
      </c>
      <c r="X120" s="68"/>
      <c r="Y120" s="103"/>
      <c r="Z120" s="103"/>
      <c r="AA120" s="103"/>
      <c r="AB120" s="103"/>
      <c r="AC120" s="103">
        <v>144</v>
      </c>
      <c r="AD120" s="126">
        <f t="shared" ref="AD120" si="124">AF120+AK120+AP120+AU120+AZ120+BE120</f>
        <v>0</v>
      </c>
      <c r="AE120" s="261">
        <f>AG120+AH120+AI120</f>
        <v>0</v>
      </c>
      <c r="AF120" s="136"/>
      <c r="AG120" s="68"/>
      <c r="AH120" s="68"/>
      <c r="AI120" s="68"/>
      <c r="AJ120" s="281">
        <f>AL120+AM120+AN120</f>
        <v>0</v>
      </c>
      <c r="AK120" s="136"/>
      <c r="AL120" s="68"/>
      <c r="AM120" s="68"/>
      <c r="AN120" s="68"/>
      <c r="AO120" s="281">
        <f>AQ120+AR120+AS120</f>
        <v>0</v>
      </c>
      <c r="AP120" s="136"/>
      <c r="AQ120" s="68"/>
      <c r="AR120" s="68"/>
      <c r="AS120" s="68"/>
      <c r="AT120" s="281">
        <f>AV120+AW120+AX120</f>
        <v>0</v>
      </c>
      <c r="AU120" s="136"/>
      <c r="AV120" s="68"/>
      <c r="AW120" s="68"/>
      <c r="AX120" s="68"/>
      <c r="AY120" s="281">
        <f>BA120+BB120+BC120</f>
        <v>0</v>
      </c>
      <c r="AZ120" s="136"/>
      <c r="BA120" s="68"/>
      <c r="BB120" s="68"/>
      <c r="BC120" s="68"/>
      <c r="BD120" s="261"/>
      <c r="BE120" s="136"/>
      <c r="BF120" s="68"/>
      <c r="BG120" s="68"/>
      <c r="BH120" s="68"/>
      <c r="BI120" s="29">
        <f>BK120+BL120+BM120</f>
        <v>0</v>
      </c>
      <c r="BJ120" s="137"/>
      <c r="BK120" s="29"/>
      <c r="BL120" s="29"/>
      <c r="BM120" s="29"/>
      <c r="BN120" s="102">
        <f>BP120+BQ120+BR120</f>
        <v>0</v>
      </c>
      <c r="BO120" s="137"/>
      <c r="BP120" s="29"/>
      <c r="BQ120" s="29"/>
      <c r="BR120" s="29"/>
      <c r="BS120" s="281">
        <f>BU120+BV120+BW120</f>
        <v>0</v>
      </c>
      <c r="BT120" s="136"/>
      <c r="BU120" s="68"/>
      <c r="BV120" s="68"/>
      <c r="BW120" s="68"/>
      <c r="BX120" s="261">
        <v>144</v>
      </c>
      <c r="BY120" s="136"/>
      <c r="BZ120" s="68"/>
      <c r="CA120" s="68">
        <v>144</v>
      </c>
      <c r="CB120" s="68"/>
    </row>
    <row r="121" spans="1:80" s="46" customFormat="1" ht="11.25" customHeight="1" x14ac:dyDescent="0.2">
      <c r="A121" s="187" t="s">
        <v>113</v>
      </c>
      <c r="B121" s="406" t="s">
        <v>85</v>
      </c>
      <c r="C121" s="406"/>
      <c r="D121" s="406"/>
      <c r="E121" s="406"/>
      <c r="F121" s="406"/>
      <c r="G121" s="406"/>
      <c r="H121" s="406"/>
      <c r="I121" s="406"/>
      <c r="J121" s="407"/>
      <c r="K121" s="188"/>
      <c r="L121" s="189"/>
      <c r="M121" s="189"/>
      <c r="N121" s="189"/>
      <c r="O121" s="190"/>
      <c r="P121" s="190"/>
      <c r="Q121" s="190"/>
      <c r="R121" s="190"/>
      <c r="S121" s="191"/>
      <c r="T121" s="210"/>
      <c r="U121" s="24">
        <v>216</v>
      </c>
      <c r="V121" s="150">
        <v>216</v>
      </c>
      <c r="W121" s="28"/>
      <c r="X121" s="29"/>
      <c r="Y121" s="100"/>
      <c r="Z121" s="100"/>
      <c r="AA121" s="100"/>
      <c r="AB121" s="100"/>
      <c r="AC121" s="100">
        <f>AH121+AM121+AR121+AW121+BB121+BG121</f>
        <v>0</v>
      </c>
      <c r="AD121" s="129"/>
      <c r="AE121" s="274"/>
      <c r="AF121" s="128"/>
      <c r="AG121" s="25"/>
      <c r="AH121" s="25"/>
      <c r="AI121" s="25"/>
      <c r="AJ121" s="285"/>
      <c r="AK121" s="128"/>
      <c r="AL121" s="25"/>
      <c r="AM121" s="25"/>
      <c r="AN121" s="25"/>
      <c r="AO121" s="285"/>
      <c r="AP121" s="128"/>
      <c r="AQ121" s="25"/>
      <c r="AR121" s="25"/>
      <c r="AS121" s="25"/>
      <c r="AT121" s="285"/>
      <c r="AU121" s="128"/>
      <c r="AV121" s="25"/>
      <c r="AW121" s="25"/>
      <c r="AX121" s="25"/>
      <c r="AY121" s="285"/>
      <c r="AZ121" s="128"/>
      <c r="BA121" s="25"/>
      <c r="BB121" s="25"/>
      <c r="BC121" s="25"/>
      <c r="BD121" s="269"/>
      <c r="BE121" s="128"/>
      <c r="BF121" s="25"/>
      <c r="BG121" s="25"/>
      <c r="BH121" s="25"/>
      <c r="BI121" s="192"/>
      <c r="BJ121" s="128"/>
      <c r="BK121" s="25"/>
      <c r="BL121" s="25"/>
      <c r="BM121" s="25"/>
      <c r="BN121" s="206"/>
      <c r="BO121" s="128"/>
      <c r="BP121" s="25"/>
      <c r="BQ121" s="25"/>
      <c r="BR121" s="25"/>
      <c r="BS121" s="285"/>
      <c r="BT121" s="128"/>
      <c r="BU121" s="25"/>
      <c r="BV121" s="25"/>
      <c r="BW121" s="25"/>
      <c r="BX121" s="269">
        <v>216</v>
      </c>
      <c r="BY121" s="128">
        <v>216</v>
      </c>
      <c r="BZ121" s="25"/>
      <c r="CA121" s="25"/>
      <c r="CB121" s="25"/>
    </row>
    <row r="122" spans="1:80" s="72" customFormat="1" ht="11.25" customHeight="1" thickBot="1" x14ac:dyDescent="0.25">
      <c r="A122" s="180"/>
      <c r="B122" s="523"/>
      <c r="C122" s="523"/>
      <c r="D122" s="523"/>
      <c r="E122" s="523"/>
      <c r="F122" s="523"/>
      <c r="G122" s="523"/>
      <c r="H122" s="523"/>
      <c r="I122" s="523"/>
      <c r="J122" s="524"/>
      <c r="K122" s="181"/>
      <c r="L122" s="182"/>
      <c r="M122" s="182"/>
      <c r="N122" s="182"/>
      <c r="O122" s="183"/>
      <c r="P122" s="182"/>
      <c r="Q122" s="182"/>
      <c r="R122" s="182"/>
      <c r="S122" s="184"/>
      <c r="T122" s="216"/>
      <c r="U122" s="70"/>
      <c r="V122" s="152"/>
      <c r="W122" s="71"/>
      <c r="X122" s="179"/>
      <c r="Y122" s="104"/>
      <c r="Z122" s="104"/>
      <c r="AA122" s="104"/>
      <c r="AB122" s="104"/>
      <c r="AC122" s="104"/>
      <c r="AD122" s="132"/>
      <c r="AE122" s="275"/>
      <c r="AF122" s="139"/>
      <c r="AG122" s="117"/>
      <c r="AH122" s="117"/>
      <c r="AI122" s="117"/>
      <c r="AJ122" s="286"/>
      <c r="AK122" s="139"/>
      <c r="AL122" s="117"/>
      <c r="AM122" s="117"/>
      <c r="AN122" s="117"/>
      <c r="AO122" s="286"/>
      <c r="AP122" s="139"/>
      <c r="AQ122" s="117"/>
      <c r="AR122" s="117"/>
      <c r="AS122" s="117"/>
      <c r="AT122" s="286"/>
      <c r="AU122" s="139"/>
      <c r="AV122" s="117"/>
      <c r="AW122" s="117"/>
      <c r="AX122" s="117"/>
      <c r="AY122" s="286"/>
      <c r="AZ122" s="139"/>
      <c r="BA122" s="117"/>
      <c r="BB122" s="117"/>
      <c r="BC122" s="117"/>
      <c r="BD122" s="286"/>
      <c r="BE122" s="139"/>
      <c r="BF122" s="117"/>
      <c r="BG122" s="117"/>
      <c r="BH122" s="117"/>
      <c r="BI122" s="185"/>
      <c r="BJ122" s="139"/>
      <c r="BK122" s="117"/>
      <c r="BL122" s="117"/>
      <c r="BM122" s="117"/>
      <c r="BN122" s="185"/>
      <c r="BO122" s="139"/>
      <c r="BP122" s="117"/>
      <c r="BQ122" s="117"/>
      <c r="BR122" s="117"/>
      <c r="BS122" s="286"/>
      <c r="BT122" s="139"/>
      <c r="BU122" s="117"/>
      <c r="BV122" s="117"/>
      <c r="BW122" s="117"/>
      <c r="BX122" s="286"/>
      <c r="BY122" s="139"/>
      <c r="BZ122" s="117"/>
      <c r="CA122" s="117"/>
      <c r="CB122" s="117"/>
    </row>
    <row r="123" spans="1:80" s="46" customFormat="1" ht="15" customHeight="1" thickBot="1" x14ac:dyDescent="0.25">
      <c r="A123" s="537" t="s">
        <v>3</v>
      </c>
      <c r="B123" s="538"/>
      <c r="C123" s="538"/>
      <c r="D123" s="538"/>
      <c r="E123" s="538"/>
      <c r="F123" s="538"/>
      <c r="G123" s="538"/>
      <c r="H123" s="538"/>
      <c r="I123" s="538"/>
      <c r="J123" s="539"/>
      <c r="K123" s="528"/>
      <c r="L123" s="529"/>
      <c r="M123" s="529"/>
      <c r="N123" s="529"/>
      <c r="O123" s="530"/>
      <c r="P123" s="73"/>
      <c r="Q123" s="73"/>
      <c r="R123" s="73"/>
      <c r="S123" s="169"/>
      <c r="T123" s="217"/>
      <c r="U123" s="64">
        <v>5940</v>
      </c>
      <c r="V123" s="64">
        <v>366</v>
      </c>
      <c r="W123" s="64">
        <v>0</v>
      </c>
      <c r="X123" s="64">
        <v>4314</v>
      </c>
      <c r="Y123" s="64">
        <f>SUM(Y22+Y44)</f>
        <v>2276</v>
      </c>
      <c r="Z123" s="64">
        <f>SUM(Z22+Z44)</f>
        <v>2054</v>
      </c>
      <c r="AA123" s="64">
        <f>SUM(AA22+AA44)</f>
        <v>48</v>
      </c>
      <c r="AB123" s="64">
        <f>SUM(AB22+AB44)</f>
        <v>0</v>
      </c>
      <c r="AC123" s="64">
        <v>1260</v>
      </c>
      <c r="AD123" s="64" t="e">
        <f>AD22+AD58+AD71+AD120</f>
        <v>#REF!</v>
      </c>
      <c r="AE123" s="276">
        <f>AE22+AE45+AE53+AE58+AE71+AE121</f>
        <v>616</v>
      </c>
      <c r="AF123" s="128"/>
      <c r="AG123" s="25"/>
      <c r="AH123" s="25"/>
      <c r="AI123" s="25"/>
      <c r="AJ123" s="276">
        <f>AJ22+AJ45+AJ53+AJ58+AJ71+AJ121</f>
        <v>864</v>
      </c>
      <c r="AK123" s="128"/>
      <c r="AL123" s="25"/>
      <c r="AM123" s="25"/>
      <c r="AN123" s="25"/>
      <c r="AO123" s="276">
        <f>AO22+AO45+AO53+AO58+AO71+AO121</f>
        <v>612</v>
      </c>
      <c r="AP123" s="128"/>
      <c r="AQ123" s="25"/>
      <c r="AR123" s="25"/>
      <c r="AS123" s="25"/>
      <c r="AT123" s="276">
        <v>864</v>
      </c>
      <c r="AU123" s="128"/>
      <c r="AV123" s="25"/>
      <c r="AW123" s="25"/>
      <c r="AX123" s="25"/>
      <c r="AY123" s="276">
        <v>612</v>
      </c>
      <c r="AZ123" s="128"/>
      <c r="BA123" s="25"/>
      <c r="BB123" s="25"/>
      <c r="BC123" s="25"/>
      <c r="BD123" s="276">
        <v>900</v>
      </c>
      <c r="BE123" s="128"/>
      <c r="BF123" s="25"/>
      <c r="BG123" s="25"/>
      <c r="BH123" s="25"/>
      <c r="BI123" s="116" t="e">
        <f>BI22+BI58+BI71+BI120</f>
        <v>#REF!</v>
      </c>
      <c r="BJ123" s="128"/>
      <c r="BK123" s="25"/>
      <c r="BL123" s="25"/>
      <c r="BM123" s="25"/>
      <c r="BN123" s="116" t="e">
        <f>BN22+BN58+BN71+BN120</f>
        <v>#REF!</v>
      </c>
      <c r="BO123" s="128"/>
      <c r="BP123" s="25"/>
      <c r="BQ123" s="25"/>
      <c r="BR123" s="25"/>
      <c r="BS123" s="276">
        <v>612</v>
      </c>
      <c r="BT123" s="128"/>
      <c r="BU123" s="25"/>
      <c r="BV123" s="25"/>
      <c r="BW123" s="25"/>
      <c r="BX123" s="276">
        <v>864</v>
      </c>
      <c r="BY123" s="128"/>
      <c r="BZ123" s="25"/>
      <c r="CA123" s="25"/>
      <c r="CB123" s="25"/>
    </row>
    <row r="124" spans="1:80" s="46" customFormat="1" x14ac:dyDescent="0.2">
      <c r="A124" s="74" t="s">
        <v>36</v>
      </c>
      <c r="B124" s="520" t="s">
        <v>85</v>
      </c>
      <c r="C124" s="521"/>
      <c r="D124" s="521"/>
      <c r="E124" s="521"/>
      <c r="F124" s="521"/>
      <c r="G124" s="521"/>
      <c r="H124" s="521"/>
      <c r="I124" s="521"/>
      <c r="J124" s="522"/>
      <c r="K124" s="75"/>
      <c r="L124" s="76"/>
      <c r="M124" s="76"/>
      <c r="N124" s="76"/>
      <c r="O124" s="77"/>
      <c r="P124" s="78"/>
      <c r="Q124" s="78"/>
      <c r="R124" s="78"/>
      <c r="S124" s="170"/>
      <c r="T124" s="170"/>
      <c r="U124" s="79"/>
      <c r="V124" s="133"/>
      <c r="W124" s="79"/>
      <c r="X124" s="80"/>
      <c r="Y124" s="80"/>
      <c r="Z124" s="80"/>
      <c r="AA124" s="80"/>
      <c r="AB124" s="80"/>
      <c r="AC124" s="80"/>
      <c r="AD124" s="133"/>
      <c r="AE124" s="277"/>
      <c r="AF124" s="130"/>
      <c r="AG124" s="50"/>
      <c r="AH124" s="50"/>
      <c r="AI124" s="50"/>
      <c r="AJ124" s="264"/>
      <c r="AK124" s="130"/>
      <c r="AL124" s="50"/>
      <c r="AM124" s="50"/>
      <c r="AN124" s="50"/>
      <c r="AO124" s="264"/>
      <c r="AP124" s="130"/>
      <c r="AQ124" s="50"/>
      <c r="AR124" s="50"/>
      <c r="AS124" s="50"/>
      <c r="AT124" s="264"/>
      <c r="AU124" s="130"/>
      <c r="AV124" s="50"/>
      <c r="AW124" s="50"/>
      <c r="AX124" s="50"/>
      <c r="AY124" s="264"/>
      <c r="AZ124" s="130"/>
      <c r="BA124" s="50"/>
      <c r="BB124" s="50"/>
      <c r="BC124" s="50"/>
      <c r="BD124" s="264"/>
      <c r="BE124" s="130"/>
      <c r="BF124" s="50"/>
      <c r="BG124" s="50"/>
      <c r="BH124" s="50"/>
      <c r="BI124" s="50"/>
      <c r="BJ124" s="130"/>
      <c r="BK124" s="50"/>
      <c r="BL124" s="50"/>
      <c r="BM124" s="50"/>
      <c r="BN124" s="25" t="s">
        <v>119</v>
      </c>
      <c r="BO124" s="130"/>
      <c r="BP124" s="50"/>
      <c r="BQ124" s="50"/>
      <c r="BR124" s="50"/>
      <c r="BS124" s="264"/>
      <c r="BT124" s="130"/>
      <c r="BU124" s="50"/>
      <c r="BV124" s="50"/>
      <c r="BW124" s="50"/>
      <c r="BX124" s="264"/>
      <c r="BY124" s="130"/>
      <c r="BZ124" s="50"/>
      <c r="CA124" s="50"/>
      <c r="CB124" s="50"/>
    </row>
    <row r="125" spans="1:80" x14ac:dyDescent="0.2">
      <c r="A125" s="81"/>
      <c r="R125" s="37"/>
      <c r="AD125" s="123" t="s">
        <v>46</v>
      </c>
      <c r="AE125" s="278"/>
      <c r="AF125" s="140"/>
      <c r="AG125" s="99"/>
      <c r="AH125" s="99"/>
      <c r="AI125" s="99"/>
      <c r="AJ125" s="287"/>
      <c r="AK125" s="140"/>
      <c r="AL125" s="99"/>
      <c r="AM125" s="99"/>
      <c r="AN125" s="99"/>
      <c r="AO125" s="287"/>
      <c r="AP125" s="140"/>
      <c r="AQ125" s="99"/>
      <c r="AR125" s="99"/>
      <c r="AS125" s="99"/>
      <c r="AT125" s="287"/>
      <c r="AU125" s="140"/>
      <c r="AV125" s="99"/>
      <c r="AW125" s="99"/>
      <c r="AX125" s="99"/>
      <c r="AY125" s="287"/>
      <c r="AZ125" s="140"/>
      <c r="BA125" s="99"/>
      <c r="BB125" s="99"/>
      <c r="BC125" s="99"/>
      <c r="BD125" s="287"/>
      <c r="BE125" s="140"/>
      <c r="BF125" s="99"/>
      <c r="BG125" s="99"/>
      <c r="BH125" s="99"/>
      <c r="BI125" s="118" t="e">
        <f>BI123/BI20</f>
        <v>#REF!</v>
      </c>
      <c r="BJ125" s="140"/>
      <c r="BK125" s="99"/>
      <c r="BL125" s="99"/>
      <c r="BM125" s="99"/>
      <c r="BN125" s="118" t="e">
        <f>BN123/BN20</f>
        <v>#REF!</v>
      </c>
      <c r="BO125" s="140"/>
      <c r="BP125" s="99"/>
      <c r="BQ125" s="99"/>
      <c r="BR125" s="99"/>
      <c r="BS125" s="287"/>
      <c r="BT125" s="140"/>
      <c r="BU125" s="99"/>
      <c r="BV125" s="99"/>
      <c r="BW125" s="99"/>
      <c r="BX125" s="287"/>
      <c r="BY125" s="140"/>
      <c r="BZ125" s="99"/>
      <c r="CA125" s="99"/>
      <c r="CB125" s="99"/>
    </row>
    <row r="126" spans="1:80" ht="12" customHeight="1" x14ac:dyDescent="0.2">
      <c r="A126" s="82"/>
      <c r="B126" s="83"/>
      <c r="C126" s="83"/>
      <c r="D126" s="83"/>
      <c r="E126" s="83"/>
      <c r="F126" s="83"/>
      <c r="G126" s="83"/>
      <c r="H126" s="83"/>
      <c r="I126" s="83"/>
      <c r="J126" s="83"/>
      <c r="K126" s="84"/>
      <c r="L126" s="84"/>
      <c r="M126" s="84"/>
      <c r="N126" s="84"/>
      <c r="O126" s="84"/>
      <c r="R126" s="85"/>
      <c r="U126" s="501" t="s">
        <v>3</v>
      </c>
      <c r="V126" s="514" t="s">
        <v>108</v>
      </c>
      <c r="W126" s="387" t="s">
        <v>109</v>
      </c>
      <c r="X126" s="388"/>
      <c r="Y126" s="388"/>
      <c r="Z126" s="388"/>
      <c r="AA126" s="388"/>
      <c r="AB126" s="388"/>
      <c r="AC126" s="388"/>
      <c r="AD126" s="389"/>
      <c r="AE126" s="279">
        <v>612</v>
      </c>
      <c r="AF126" s="237"/>
      <c r="AG126" s="28">
        <v>612</v>
      </c>
      <c r="AH126" s="28"/>
      <c r="AI126" s="28"/>
      <c r="AJ126" s="279">
        <v>792</v>
      </c>
      <c r="AK126" s="237"/>
      <c r="AL126" s="28">
        <v>792</v>
      </c>
      <c r="AM126" s="28"/>
      <c r="AN126" s="28"/>
      <c r="AO126" s="279">
        <v>612</v>
      </c>
      <c r="AP126" s="237"/>
      <c r="AQ126" s="28">
        <v>612</v>
      </c>
      <c r="AR126" s="28"/>
      <c r="AS126" s="28"/>
      <c r="AT126" s="279">
        <v>752</v>
      </c>
      <c r="AU126" s="237"/>
      <c r="AV126" s="28">
        <v>752</v>
      </c>
      <c r="AW126" s="28"/>
      <c r="AX126" s="28"/>
      <c r="AY126" s="279">
        <v>396</v>
      </c>
      <c r="AZ126" s="237"/>
      <c r="BA126" s="28">
        <v>396</v>
      </c>
      <c r="BB126" s="28"/>
      <c r="BC126" s="28"/>
      <c r="BD126" s="279">
        <v>450</v>
      </c>
      <c r="BE126" s="237"/>
      <c r="BF126" s="28">
        <v>450</v>
      </c>
      <c r="BG126" s="28"/>
      <c r="BH126" s="28"/>
      <c r="BI126" s="186" t="e">
        <f>BI22+BI58+#REF!+BI76+#REF!+#REF!+BI77+#REF!+#REF!+BI86+BI87+BI88+#REF!+BI96+BI97+BI98+BI101+BI102+BI103+BI104+BI109+BI110+BI112+#REF!</f>
        <v>#REF!</v>
      </c>
      <c r="BJ126" s="237"/>
      <c r="BK126" s="28"/>
      <c r="BL126" s="28"/>
      <c r="BM126" s="28"/>
      <c r="BN126" s="186" t="e">
        <f>BN22+BN58+#REF!+BN76+#REF!+#REF!+BN77+#REF!+#REF!+BN86+BN87+BN88+#REF!+BN96+BN97+BN98+BN101+BN102+BN103+BN104+BN109+BN110+BN112+#REF!</f>
        <v>#REF!</v>
      </c>
      <c r="BO126" s="237"/>
      <c r="BP126" s="28"/>
      <c r="BQ126" s="28"/>
      <c r="BR126" s="28"/>
      <c r="BS126" s="279">
        <v>386</v>
      </c>
      <c r="BT126" s="237"/>
      <c r="BU126" s="28">
        <v>386</v>
      </c>
      <c r="BV126" s="28"/>
      <c r="BW126" s="28"/>
      <c r="BX126" s="279">
        <v>314</v>
      </c>
      <c r="BY126" s="237"/>
      <c r="BZ126" s="28">
        <v>314</v>
      </c>
      <c r="CA126" s="28"/>
      <c r="CB126" s="28"/>
    </row>
    <row r="127" spans="1:80" ht="12" customHeight="1" x14ac:dyDescent="0.2">
      <c r="A127" s="517"/>
      <c r="B127" s="518"/>
      <c r="C127" s="518"/>
      <c r="D127" s="518"/>
      <c r="E127" s="518"/>
      <c r="F127" s="518"/>
      <c r="G127" s="518"/>
      <c r="H127" s="518"/>
      <c r="I127" s="518"/>
      <c r="J127" s="518"/>
      <c r="K127" s="518"/>
      <c r="L127" s="518"/>
      <c r="M127" s="518"/>
      <c r="N127" s="518"/>
      <c r="O127" s="518"/>
      <c r="P127" s="313"/>
      <c r="Q127" s="313"/>
      <c r="R127" s="91"/>
      <c r="U127" s="501"/>
      <c r="V127" s="515"/>
      <c r="W127" s="387" t="s">
        <v>110</v>
      </c>
      <c r="X127" s="388"/>
      <c r="Y127" s="388"/>
      <c r="Z127" s="388"/>
      <c r="AA127" s="388"/>
      <c r="AB127" s="388"/>
      <c r="AC127" s="388"/>
      <c r="AD127" s="389"/>
      <c r="AE127" s="279">
        <v>0</v>
      </c>
      <c r="AF127" s="237"/>
      <c r="AG127" s="28"/>
      <c r="AH127" s="28"/>
      <c r="AI127" s="28"/>
      <c r="AJ127" s="279">
        <v>0</v>
      </c>
      <c r="AK127" s="237"/>
      <c r="AL127" s="28"/>
      <c r="AM127" s="28"/>
      <c r="AN127" s="28"/>
      <c r="AO127" s="279">
        <v>0</v>
      </c>
      <c r="AP127" s="237"/>
      <c r="AQ127" s="28"/>
      <c r="AR127" s="28"/>
      <c r="AS127" s="28"/>
      <c r="AT127" s="279">
        <v>72</v>
      </c>
      <c r="AU127" s="237"/>
      <c r="AV127" s="28"/>
      <c r="AW127" s="28">
        <v>72</v>
      </c>
      <c r="AX127" s="28"/>
      <c r="AY127" s="279">
        <v>108</v>
      </c>
      <c r="AZ127" s="237"/>
      <c r="BA127" s="28"/>
      <c r="BB127" s="28">
        <v>108</v>
      </c>
      <c r="BC127" s="28"/>
      <c r="BD127" s="279">
        <v>252</v>
      </c>
      <c r="BE127" s="237"/>
      <c r="BF127" s="28"/>
      <c r="BG127" s="28">
        <v>252</v>
      </c>
      <c r="BH127" s="28"/>
      <c r="BI127" s="186" t="e">
        <f>BI82+BI94+#REF!+BI105+BI113+#REF!</f>
        <v>#REF!</v>
      </c>
      <c r="BJ127" s="237"/>
      <c r="BK127" s="28"/>
      <c r="BL127" s="28"/>
      <c r="BM127" s="28"/>
      <c r="BN127" s="186" t="e">
        <f>BN82+BN94+#REF!+BN105+BN113+#REF!</f>
        <v>#REF!</v>
      </c>
      <c r="BO127" s="237"/>
      <c r="BP127" s="28"/>
      <c r="BQ127" s="28"/>
      <c r="BR127" s="28"/>
      <c r="BS127" s="279">
        <v>144</v>
      </c>
      <c r="BT127" s="237"/>
      <c r="BU127" s="28"/>
      <c r="BV127" s="28">
        <v>144</v>
      </c>
      <c r="BW127" s="28"/>
      <c r="BX127" s="279">
        <v>144</v>
      </c>
      <c r="BY127" s="237"/>
      <c r="BZ127" s="28"/>
      <c r="CA127" s="28">
        <v>144</v>
      </c>
      <c r="CB127" s="28"/>
    </row>
    <row r="128" spans="1:80" ht="12" customHeight="1" x14ac:dyDescent="0.2">
      <c r="A128" s="81"/>
      <c r="R128" s="85"/>
      <c r="U128" s="501"/>
      <c r="V128" s="515"/>
      <c r="W128" s="387" t="s">
        <v>117</v>
      </c>
      <c r="X128" s="388"/>
      <c r="Y128" s="388"/>
      <c r="Z128" s="388"/>
      <c r="AA128" s="388"/>
      <c r="AB128" s="388"/>
      <c r="AC128" s="388"/>
      <c r="AD128" s="389"/>
      <c r="AE128" s="279">
        <v>0</v>
      </c>
      <c r="AF128" s="237"/>
      <c r="AG128" s="28"/>
      <c r="AH128" s="28"/>
      <c r="AI128" s="28"/>
      <c r="AJ128" s="279">
        <v>0</v>
      </c>
      <c r="AK128" s="237"/>
      <c r="AL128" s="28"/>
      <c r="AM128" s="28"/>
      <c r="AN128" s="28"/>
      <c r="AO128" s="279">
        <v>0</v>
      </c>
      <c r="AP128" s="237"/>
      <c r="AQ128" s="28"/>
      <c r="AR128" s="28"/>
      <c r="AS128" s="28"/>
      <c r="AT128" s="279">
        <v>0</v>
      </c>
      <c r="AU128" s="237"/>
      <c r="AV128" s="28"/>
      <c r="AW128" s="28"/>
      <c r="AX128" s="28"/>
      <c r="AY128" s="279">
        <v>108</v>
      </c>
      <c r="AZ128" s="237"/>
      <c r="BA128" s="28"/>
      <c r="BB128" s="28">
        <v>108</v>
      </c>
      <c r="BC128" s="28"/>
      <c r="BD128" s="279">
        <v>180</v>
      </c>
      <c r="BE128" s="237"/>
      <c r="BF128" s="28"/>
      <c r="BG128" s="28">
        <v>180</v>
      </c>
      <c r="BH128" s="28"/>
      <c r="BI128" s="186" t="e">
        <f>BI83+BI95+#REF!+BI106+BI114+#REF!</f>
        <v>#REF!</v>
      </c>
      <c r="BJ128" s="237"/>
      <c r="BK128" s="28"/>
      <c r="BL128" s="28"/>
      <c r="BM128" s="28"/>
      <c r="BN128" s="186" t="e">
        <f>BN83+BN95+#REF!+BN106+BN114+#REF!</f>
        <v>#REF!</v>
      </c>
      <c r="BO128" s="237"/>
      <c r="BP128" s="28"/>
      <c r="BQ128" s="28"/>
      <c r="BR128" s="28"/>
      <c r="BS128" s="279">
        <v>72</v>
      </c>
      <c r="BT128" s="237"/>
      <c r="BU128" s="28"/>
      <c r="BV128" s="28">
        <v>72</v>
      </c>
      <c r="BW128" s="28"/>
      <c r="BX128" s="279">
        <v>180</v>
      </c>
      <c r="BY128" s="237"/>
      <c r="BZ128" s="28"/>
      <c r="CA128" s="28">
        <v>180</v>
      </c>
      <c r="CB128" s="28"/>
    </row>
    <row r="129" spans="1:80" ht="12" customHeight="1" x14ac:dyDescent="0.2">
      <c r="A129" s="81"/>
      <c r="R129" s="85"/>
      <c r="U129" s="501"/>
      <c r="V129" s="515"/>
      <c r="W129" s="387" t="s">
        <v>111</v>
      </c>
      <c r="X129" s="388"/>
      <c r="Y129" s="388"/>
      <c r="Z129" s="388"/>
      <c r="AA129" s="388"/>
      <c r="AB129" s="388"/>
      <c r="AC129" s="388"/>
      <c r="AD129" s="389"/>
      <c r="AE129" s="279">
        <f>AF45+AF53+AF58+AF71</f>
        <v>0</v>
      </c>
      <c r="AF129" s="237"/>
      <c r="AG129" s="28"/>
      <c r="AH129" s="28"/>
      <c r="AI129" s="28"/>
      <c r="AJ129" s="279">
        <v>72</v>
      </c>
      <c r="AK129" s="237">
        <v>72</v>
      </c>
      <c r="AL129" s="28"/>
      <c r="AM129" s="28"/>
      <c r="AN129" s="28"/>
      <c r="AO129" s="279">
        <v>0</v>
      </c>
      <c r="AP129" s="237"/>
      <c r="AQ129" s="28"/>
      <c r="AR129" s="28"/>
      <c r="AS129" s="28"/>
      <c r="AT129" s="279">
        <f>AU45+AU53+AU58+AU71</f>
        <v>40</v>
      </c>
      <c r="AU129" s="237">
        <v>40</v>
      </c>
      <c r="AV129" s="28"/>
      <c r="AW129" s="28"/>
      <c r="AX129" s="28"/>
      <c r="AY129" s="279">
        <v>0</v>
      </c>
      <c r="AZ129" s="237"/>
      <c r="BA129" s="28"/>
      <c r="BB129" s="28"/>
      <c r="BC129" s="28"/>
      <c r="BD129" s="279">
        <f>BE45+BE53+BE58+BE71</f>
        <v>18</v>
      </c>
      <c r="BE129" s="237">
        <v>18</v>
      </c>
      <c r="BF129" s="28"/>
      <c r="BG129" s="28"/>
      <c r="BH129" s="28"/>
      <c r="BI129" s="186" t="e">
        <f>BJ45+BJ53+BJ58+BJ71</f>
        <v>#REF!</v>
      </c>
      <c r="BJ129" s="237"/>
      <c r="BK129" s="28"/>
      <c r="BL129" s="28"/>
      <c r="BM129" s="28"/>
      <c r="BN129" s="186" t="e">
        <f>BO45+BO53+BO58+BO71</f>
        <v>#REF!</v>
      </c>
      <c r="BO129" s="237"/>
      <c r="BP129" s="28"/>
      <c r="BQ129" s="28"/>
      <c r="BR129" s="28"/>
      <c r="BS129" s="279">
        <f>BT45+BT53+BT58+BT71</f>
        <v>10</v>
      </c>
      <c r="BT129" s="237">
        <v>10</v>
      </c>
      <c r="BU129" s="28"/>
      <c r="BV129" s="28"/>
      <c r="BW129" s="28"/>
      <c r="BX129" s="279">
        <v>10</v>
      </c>
      <c r="BY129" s="237">
        <v>10</v>
      </c>
      <c r="BZ129" s="28"/>
      <c r="CA129" s="28"/>
      <c r="CB129" s="28"/>
    </row>
    <row r="130" spans="1:80" ht="12" customHeight="1" x14ac:dyDescent="0.2">
      <c r="A130" s="81"/>
      <c r="R130" s="85"/>
      <c r="U130" s="501"/>
      <c r="V130" s="516"/>
      <c r="W130" s="387" t="s">
        <v>112</v>
      </c>
      <c r="X130" s="388"/>
      <c r="Y130" s="388"/>
      <c r="Z130" s="388"/>
      <c r="AA130" s="388"/>
      <c r="AB130" s="388"/>
      <c r="AC130" s="388"/>
      <c r="AD130" s="389"/>
      <c r="AE130" s="279">
        <v>0</v>
      </c>
      <c r="AF130" s="186"/>
      <c r="AG130" s="186"/>
      <c r="AH130" s="186"/>
      <c r="AI130" s="186"/>
      <c r="AJ130" s="279">
        <v>0</v>
      </c>
      <c r="AK130" s="186"/>
      <c r="AL130" s="186"/>
      <c r="AM130" s="186"/>
      <c r="AN130" s="186"/>
      <c r="AO130" s="279">
        <v>0</v>
      </c>
      <c r="AP130" s="186"/>
      <c r="AQ130" s="186"/>
      <c r="AR130" s="186"/>
      <c r="AS130" s="186"/>
      <c r="AT130" s="279">
        <v>0</v>
      </c>
      <c r="AU130" s="186"/>
      <c r="AV130" s="186"/>
      <c r="AW130" s="186"/>
      <c r="AX130" s="186"/>
      <c r="AY130" s="279">
        <v>0</v>
      </c>
      <c r="AZ130" s="186"/>
      <c r="BA130" s="186"/>
      <c r="BB130" s="186"/>
      <c r="BC130" s="186"/>
      <c r="BD130" s="279">
        <f>BD121</f>
        <v>0</v>
      </c>
      <c r="BE130" s="237"/>
      <c r="BF130" s="28"/>
      <c r="BG130" s="28"/>
      <c r="BH130" s="28"/>
      <c r="BI130" s="186"/>
      <c r="BJ130" s="186"/>
      <c r="BK130" s="186"/>
      <c r="BL130" s="186"/>
      <c r="BM130" s="186"/>
      <c r="BN130" s="186"/>
      <c r="BO130" s="237"/>
      <c r="BP130" s="28"/>
      <c r="BQ130" s="28"/>
      <c r="BR130" s="28"/>
      <c r="BS130" s="279">
        <v>0</v>
      </c>
      <c r="BT130" s="186"/>
      <c r="BU130" s="186"/>
      <c r="BV130" s="186"/>
      <c r="BW130" s="186"/>
      <c r="BX130" s="279">
        <f>BX121</f>
        <v>216</v>
      </c>
      <c r="BY130" s="237">
        <v>216</v>
      </c>
      <c r="BZ130" s="28"/>
      <c r="CA130" s="28"/>
      <c r="CB130" s="28"/>
    </row>
    <row r="131" spans="1:80" ht="15.75" customHeight="1" x14ac:dyDescent="0.2">
      <c r="A131" s="527" t="s">
        <v>152</v>
      </c>
      <c r="B131" s="457"/>
      <c r="C131" s="457"/>
      <c r="D131" s="457"/>
      <c r="E131" s="457"/>
      <c r="F131" s="457"/>
      <c r="G131" s="457"/>
      <c r="H131" s="457"/>
      <c r="I131" s="457"/>
      <c r="J131" s="457"/>
      <c r="K131" s="457"/>
      <c r="L131" s="457"/>
      <c r="M131" s="457"/>
      <c r="N131" s="457"/>
      <c r="O131" s="457"/>
      <c r="P131" s="101"/>
      <c r="Q131" s="101"/>
      <c r="R131" s="92"/>
      <c r="U131" s="501"/>
      <c r="V131" s="514" t="s">
        <v>106</v>
      </c>
      <c r="W131" s="396" t="s">
        <v>103</v>
      </c>
      <c r="X131" s="397"/>
      <c r="Y131" s="397"/>
      <c r="Z131" s="397"/>
      <c r="AA131" s="397"/>
      <c r="AB131" s="397"/>
      <c r="AC131" s="397"/>
      <c r="AD131" s="398"/>
      <c r="AE131" s="280">
        <v>0</v>
      </c>
      <c r="AF131" s="137"/>
      <c r="AG131" s="28"/>
      <c r="AH131" s="28"/>
      <c r="AI131" s="28"/>
      <c r="AJ131" s="280">
        <v>3</v>
      </c>
      <c r="AK131" s="137"/>
      <c r="AL131" s="28"/>
      <c r="AM131" s="28"/>
      <c r="AN131" s="28"/>
      <c r="AO131" s="280">
        <v>0</v>
      </c>
      <c r="AP131" s="137"/>
      <c r="AQ131" s="28"/>
      <c r="AR131" s="28"/>
      <c r="AS131" s="28"/>
      <c r="AT131" s="280">
        <v>5</v>
      </c>
      <c r="AU131" s="137"/>
      <c r="AV131" s="28"/>
      <c r="AW131" s="28"/>
      <c r="AX131" s="28"/>
      <c r="AY131" s="280">
        <f>COUNTIF(O25:O43,"Э")+COUNTIF(O47:O52,"Э")+COUNTIF(O60:O70,"Э")+COUNTIF(O75:O83,"Э")+COUNTIF(O55:O57,"Э")+COUNTIF(O85:O95,"Э")+COUNTIF(O96:O98,"Э")+COUNTIF(O100:O106,"Э")+COUNTIF(O108:O114,"Э")+COUNTIF(O115:O120,"Э")</f>
        <v>0</v>
      </c>
      <c r="AZ131" s="137"/>
      <c r="BA131" s="28"/>
      <c r="BB131" s="28"/>
      <c r="BC131" s="28"/>
      <c r="BD131" s="280">
        <v>2</v>
      </c>
      <c r="BE131" s="28"/>
      <c r="BF131" s="28"/>
      <c r="BG131" s="28"/>
      <c r="BH131" s="28"/>
      <c r="BI131" s="186">
        <f>COUNTIF(S25:S43,"Э")+COUNTIF(S60:S63,"Э")+COUNTIF(S75:S83,"Э")+COUNTIF(S85:S95,"Э")+COUNTIF(S96:S98,"Э")+COUNTIF(S100:S106,"Э")+COUNTIF(S108:S114,"Э")+COUNTIF(S115:S120,"Э")</f>
        <v>0</v>
      </c>
      <c r="BJ131" s="28"/>
      <c r="BK131" s="28"/>
      <c r="BL131" s="28"/>
      <c r="BM131" s="28"/>
      <c r="BN131" s="186">
        <f>COUNTIF(T25:T43,"Э")+COUNTIF(T60:T63,"Э")+COUNTIF(T75:T83,"Э")+COUNTIF(T85:T95,"Э")+COUNTIF(T96:T98,"Э")+COUNTIF(T100:T106,"Э")+COUNTIF(T108:T114,"Э")+COUNTIF(T115:T120,"Э")</f>
        <v>0</v>
      </c>
      <c r="BO131" s="237"/>
      <c r="BP131" s="28"/>
      <c r="BQ131" s="28"/>
      <c r="BR131" s="28"/>
      <c r="BS131" s="280">
        <v>1</v>
      </c>
      <c r="BT131" s="137"/>
      <c r="BU131" s="28"/>
      <c r="BV131" s="28"/>
      <c r="BW131" s="28"/>
      <c r="BX131" s="280">
        <v>1</v>
      </c>
      <c r="BY131" s="28"/>
      <c r="BZ131" s="28"/>
      <c r="CA131" s="28"/>
      <c r="CB131" s="28"/>
    </row>
    <row r="132" spans="1:80" ht="12" customHeight="1" x14ac:dyDescent="0.2">
      <c r="A132" s="517"/>
      <c r="B132" s="518"/>
      <c r="C132" s="518"/>
      <c r="D132" s="518"/>
      <c r="E132" s="518"/>
      <c r="F132" s="518"/>
      <c r="G132" s="518"/>
      <c r="H132" s="518"/>
      <c r="I132" s="518"/>
      <c r="J132" s="518"/>
      <c r="K132" s="518"/>
      <c r="L132" s="518"/>
      <c r="M132" s="518"/>
      <c r="N132" s="518"/>
      <c r="O132" s="518"/>
      <c r="P132" s="313"/>
      <c r="Q132" s="313"/>
      <c r="R132" s="91"/>
      <c r="U132" s="501"/>
      <c r="V132" s="515"/>
      <c r="W132" s="434" t="s">
        <v>104</v>
      </c>
      <c r="X132" s="435"/>
      <c r="Y132" s="435"/>
      <c r="Z132" s="435"/>
      <c r="AA132" s="435"/>
      <c r="AB132" s="435"/>
      <c r="AC132" s="435"/>
      <c r="AD132" s="436"/>
      <c r="AE132" s="280">
        <v>3</v>
      </c>
      <c r="AF132" s="137"/>
      <c r="AG132" s="28"/>
      <c r="AH132" s="28"/>
      <c r="AI132" s="28"/>
      <c r="AJ132" s="280">
        <v>8</v>
      </c>
      <c r="AK132" s="137"/>
      <c r="AL132" s="28"/>
      <c r="AM132" s="28"/>
      <c r="AN132" s="28"/>
      <c r="AO132" s="280">
        <f>COUNTIF(M25:M43,"ДЗ")+COUNTIF(M47:M52,"ДЗ")+COUNTIF(M55:M57,"ДЗ")+COUNTIF(M60:M70,"ДЗ")+COUNTIF(M75:M83,"ДЗ")+COUNTIF(M85:M95,"ДЗ")+COUNTIF(M96:M98,"ДЗ")+COUNTIF(M100:M106,"ДЗ")+COUNTIF(M108:M114,"ДЗ")+COUNTIF(M115:M120,"ДЗ")</f>
        <v>6</v>
      </c>
      <c r="AP132" s="137"/>
      <c r="AQ132" s="28"/>
      <c r="AR132" s="28"/>
      <c r="AS132" s="28"/>
      <c r="AT132" s="280">
        <f>COUNTIF(N25:N43,"ДЗ")+COUNTIF(N47:N52,"ДЗ")+COUNTIF(N55:N57,"ДЗ")+COUNTIF(N60:N70,"ДЗ")+COUNTIF(N75:N83,"ДЗ")+COUNTIF(N85:N95,"ДЗ")+COUNTIF(N96:N98,"ДЗ")+COUNTIF(N100:N106,"ДЗ")+COUNTIF(N108:N114,"ДЗ")+COUNTIF(N115:N120,"ДЗ")</f>
        <v>5</v>
      </c>
      <c r="AU132" s="137"/>
      <c r="AV132" s="28"/>
      <c r="AW132" s="28"/>
      <c r="AX132" s="28"/>
      <c r="AY132" s="280">
        <f>COUNTIF(O25:O43,"ДЗ")+COUNTIF(O47:O52,"ДЗ")+COUNTIF(O55:O57,"ДЗ")+COUNTIF(O60:O70,"ДЗ")+COUNTIF(O75:O83,"ДЗ")+COUNTIF(O85:O95,"ДЗ")+COUNTIF(O96:O98,"ДЗ")+COUNTIF(O100:O106,"ДЗ")+COUNTIF(O108:O114,"ДЗ")+COUNTIF(O115:O120,"ДЗ")</f>
        <v>2</v>
      </c>
      <c r="AZ132" s="137"/>
      <c r="BA132" s="28"/>
      <c r="BB132" s="28"/>
      <c r="BC132" s="28"/>
      <c r="BD132" s="280">
        <v>5</v>
      </c>
      <c r="BE132" s="28"/>
      <c r="BF132" s="28"/>
      <c r="BG132" s="28"/>
      <c r="BH132" s="28"/>
      <c r="BI132" s="186">
        <f>COUNTIF(S25:S43,"ДЗ")+COUNTIF(S60:S63,"ДЗ")+COUNTIF(S75:S83,"ДЗ")+COUNTIF(S85:S95,"ДЗ")+COUNTIF(S96:S98,"ДЗ")+COUNTIF(S100:S106,"ДЗ")+COUNTIF(S108:S114,"ДЗ")+COUNTIF(S115:S120,"ДЗ")</f>
        <v>0</v>
      </c>
      <c r="BJ132" s="28"/>
      <c r="BK132" s="28"/>
      <c r="BL132" s="28"/>
      <c r="BM132" s="28"/>
      <c r="BN132" s="186">
        <f>COUNTIF(T25:T43,"ДЗ")+COUNTIF(T60:T63,"ДЗ")+COUNTIF(T75:T83,"ДЗ")+COUNTIF(T85:T95,"ДЗ")+COUNTIF(T96:T98,"ДЗ")+COUNTIF(T100:T106,"ДЗ")+COUNTIF(T108:T114,"ДЗ")+COUNTIF(T115:T120,"ДЗ")</f>
        <v>0</v>
      </c>
      <c r="BO132" s="237"/>
      <c r="BP132" s="28"/>
      <c r="BQ132" s="28"/>
      <c r="BR132" s="28"/>
      <c r="BS132" s="280">
        <v>4</v>
      </c>
      <c r="BT132" s="137"/>
      <c r="BU132" s="28"/>
      <c r="BV132" s="28"/>
      <c r="BW132" s="28"/>
      <c r="BX132" s="280">
        <v>6</v>
      </c>
      <c r="BY132" s="28"/>
      <c r="BZ132" s="28"/>
      <c r="CA132" s="28"/>
      <c r="CB132" s="28"/>
    </row>
    <row r="133" spans="1:80" ht="12" customHeight="1" thickBot="1" x14ac:dyDescent="0.25">
      <c r="A133" s="86"/>
      <c r="B133" s="87"/>
      <c r="C133" s="87"/>
      <c r="D133" s="87"/>
      <c r="E133" s="87"/>
      <c r="F133" s="87"/>
      <c r="G133" s="87"/>
      <c r="H133" s="87"/>
      <c r="I133" s="87"/>
      <c r="J133" s="87"/>
      <c r="K133" s="30"/>
      <c r="L133" s="30"/>
      <c r="M133" s="30"/>
      <c r="N133" s="30"/>
      <c r="O133" s="30"/>
      <c r="P133" s="30"/>
      <c r="Q133" s="30"/>
      <c r="R133" s="88"/>
      <c r="S133" s="171"/>
      <c r="T133" s="171"/>
      <c r="U133" s="501"/>
      <c r="V133" s="516"/>
      <c r="W133" s="387" t="s">
        <v>105</v>
      </c>
      <c r="X133" s="388"/>
      <c r="Y133" s="388"/>
      <c r="Z133" s="388"/>
      <c r="AA133" s="388"/>
      <c r="AB133" s="388"/>
      <c r="AC133" s="388"/>
      <c r="AD133" s="389"/>
      <c r="AE133" s="280">
        <v>1</v>
      </c>
      <c r="AF133" s="137"/>
      <c r="AG133" s="28"/>
      <c r="AH133" s="28"/>
      <c r="AI133" s="28"/>
      <c r="AJ133" s="280">
        <f>COUNTIF(L25:L43,"З")+COUNTIF(L47:L52,"З")+COUNTIF(L55:L57,"З")+COUNTIF(L60:L70,"З")+COUNTIF(L75:L83,"З")+COUNTIF(L85:L95,"З")+COUNTIF(L96:L98,"З")+COUNTIF(L100:L106,"З")+COUNTIF(L108:L114,"З")+COUNTIF(L115:L120,"З")</f>
        <v>0</v>
      </c>
      <c r="AK133" s="137"/>
      <c r="AL133" s="28"/>
      <c r="AM133" s="28"/>
      <c r="AN133" s="28"/>
      <c r="AO133" s="280">
        <f>COUNTIF(M25:M43,"З")+COUNTIF(M47:M52,"З")+COUNTIF(M55:M57,"З")+COUNTIF(M60:M70,"З")+COUNTIF(M75:M83,"З")+COUNTIF(M85:M95,"З")+COUNTIF(M96:M98,"З")+COUNTIF(M100:M106,"З")+COUNTIF(M108:M114,"З")+COUNTIF(M115:M120,"З")</f>
        <v>1</v>
      </c>
      <c r="AP133" s="137"/>
      <c r="AQ133" s="28"/>
      <c r="AR133" s="28"/>
      <c r="AS133" s="28"/>
      <c r="AT133" s="280">
        <f>COUNTIF(N25:N43,"З")+COUNTIF(N47:N52,"З")+COUNTIF(N55:N57,"З")+COUNTIF(N60:N70,"З")+COUNTIF(N75:N83,"З")+COUNTIF(N85:N95,"З")+COUNTIF(N96:N98,"З")+COUNTIF(N100:N106,"З")+COUNTIF(N108:N114,"З")+COUNTIF(N115:N120,"З")</f>
        <v>1</v>
      </c>
      <c r="AU133" s="137"/>
      <c r="AV133" s="28"/>
      <c r="AW133" s="28"/>
      <c r="AX133" s="28"/>
      <c r="AY133" s="280">
        <f>COUNTIF(O25:O43,"З")+COUNTIF(O47:O52,"З")+COUNTIF(O55:O57,"З")+COUNTIF(O60:O70,"З")+COUNTIF(O75:O83,"З")+COUNTIF(O85:O95,"З")+COUNTIF(O96:O98,"З")+COUNTIF(O100:O106,"З")+COUNTIF(O108:O114,"З")+COUNTIF(O115:O120,"З")</f>
        <v>1</v>
      </c>
      <c r="AZ133" s="137"/>
      <c r="BA133" s="28"/>
      <c r="BB133" s="28"/>
      <c r="BC133" s="28"/>
      <c r="BD133" s="280">
        <v>1</v>
      </c>
      <c r="BE133" s="28"/>
      <c r="BF133" s="28"/>
      <c r="BG133" s="28"/>
      <c r="BH133" s="28"/>
      <c r="BI133" s="186">
        <f>COUNTIF(S25:S43,"З")+COUNTIF(S60:S63,"З")+COUNTIF(S75:S83,"З")+COUNTIF(S85:S95,"З")+COUNTIF(S96:S98,"З")+COUNTIF(S100:S106,"З")+COUNTIF(S108:S114,"З")+COUNTIF(S115:S120,"З")</f>
        <v>0</v>
      </c>
      <c r="BJ133" s="28"/>
      <c r="BK133" s="28"/>
      <c r="BL133" s="28"/>
      <c r="BM133" s="28"/>
      <c r="BN133" s="186">
        <f>COUNTIF(T25:T43,"З")+COUNTIF(T60:T63,"З")+COUNTIF(T75:T83,"З")+COUNTIF(T85:T95,"З")+COUNTIF(T96:T98,"З")+COUNTIF(T100:T106,"З")+COUNTIF(T108:T114,"З")+COUNTIF(T115:T120,"З")</f>
        <v>0</v>
      </c>
      <c r="BO133" s="237"/>
      <c r="BP133" s="28"/>
      <c r="BQ133" s="28"/>
      <c r="BR133" s="28"/>
      <c r="BS133" s="280">
        <v>1</v>
      </c>
      <c r="BT133" s="137"/>
      <c r="BU133" s="28"/>
      <c r="BV133" s="28"/>
      <c r="BW133" s="28"/>
      <c r="BX133" s="280">
        <f>COUNTIF(AL25:AL43,"З")+COUNTIF(AL47:AL52,"З")+COUNTIF(AL55:AL57,"З")+COUNTIF(AL60:AL70,"З")+COUNTIF(AL75:AL83,"З")+COUNTIF(AL85:AL95,"З")+COUNTIF(AL96:AL98,"З")+COUNTIF(AL100:AL106,"З")+COUNTIF(AL108:AL114,"З")+COUNTIF(AL115:AL120,"З")</f>
        <v>0</v>
      </c>
      <c r="BY133" s="28"/>
      <c r="BZ133" s="28"/>
      <c r="CA133" s="28"/>
      <c r="CB133" s="28"/>
    </row>
    <row r="134" spans="1:80" ht="12" customHeight="1" x14ac:dyDescent="0.2">
      <c r="U134" s="298"/>
      <c r="V134" s="299"/>
      <c r="W134" s="300" t="s">
        <v>55</v>
      </c>
      <c r="X134" s="300"/>
      <c r="Y134" s="300"/>
      <c r="Z134" s="300"/>
      <c r="AA134" s="300"/>
      <c r="AB134" s="300"/>
      <c r="AC134" s="300"/>
      <c r="AD134" s="301"/>
      <c r="AE134" s="72"/>
      <c r="AF134" s="141"/>
      <c r="AG134" s="72"/>
      <c r="AH134" s="72"/>
      <c r="AI134" s="72"/>
      <c r="AJ134" s="72"/>
      <c r="AK134" s="141"/>
      <c r="AL134" s="72"/>
      <c r="AM134" s="72"/>
      <c r="AN134" s="72"/>
      <c r="AO134" s="72"/>
      <c r="AP134" s="141"/>
      <c r="AQ134" s="72"/>
      <c r="AR134" s="72"/>
      <c r="AS134" s="72"/>
      <c r="AT134" s="40"/>
      <c r="AU134" s="141"/>
      <c r="AV134" s="72"/>
      <c r="AW134" s="72"/>
      <c r="AX134" s="72"/>
      <c r="AY134" s="40"/>
      <c r="AZ134" s="141"/>
      <c r="BA134" s="72"/>
      <c r="BB134" s="72"/>
      <c r="BC134" s="72"/>
      <c r="BD134" s="40"/>
      <c r="BE134" s="141"/>
      <c r="BF134" s="72"/>
      <c r="BG134" s="72"/>
      <c r="BH134" s="72"/>
      <c r="BJ134" s="141"/>
      <c r="BK134" s="72"/>
      <c r="BL134" s="72"/>
      <c r="BM134" s="72"/>
      <c r="BO134" s="141"/>
      <c r="BP134" s="72"/>
      <c r="BQ134" s="72"/>
      <c r="BR134" s="72"/>
      <c r="BS134" s="90"/>
      <c r="BT134" s="90"/>
      <c r="BU134" s="90"/>
      <c r="BV134" s="90"/>
      <c r="BW134" s="90"/>
      <c r="BX134" s="90"/>
      <c r="BY134" s="90"/>
      <c r="BZ134" s="90"/>
    </row>
    <row r="135" spans="1:80" ht="12" customHeight="1" x14ac:dyDescent="0.2">
      <c r="U135" s="298"/>
      <c r="V135" s="299"/>
      <c r="AE135" s="40"/>
      <c r="AJ135" s="40"/>
      <c r="AO135" s="40"/>
      <c r="AT135" s="40"/>
      <c r="AY135" s="40"/>
      <c r="BD135" s="40"/>
      <c r="BS135" s="90"/>
      <c r="BT135" s="90"/>
      <c r="BU135" s="90"/>
      <c r="BV135" s="90"/>
      <c r="BW135" s="90"/>
      <c r="BX135" s="90"/>
      <c r="BY135" s="90"/>
      <c r="BZ135" s="90"/>
    </row>
    <row r="136" spans="1:80" ht="12" customHeight="1" x14ac:dyDescent="0.2">
      <c r="U136" s="298"/>
      <c r="V136" s="299"/>
      <c r="AE136" s="40"/>
      <c r="AJ136" s="40"/>
      <c r="AO136" s="40"/>
      <c r="AT136" s="40"/>
      <c r="AY136" s="40"/>
      <c r="BD136" s="40"/>
      <c r="BS136" s="90"/>
      <c r="BT136" s="90"/>
      <c r="BU136" s="90"/>
      <c r="BV136" s="90"/>
      <c r="BW136" s="90"/>
      <c r="BX136" s="90"/>
      <c r="BY136" s="90"/>
      <c r="BZ136" s="90"/>
    </row>
    <row r="137" spans="1:80" s="90" customFormat="1" ht="22.5" hidden="1" customHeight="1" x14ac:dyDescent="0.2">
      <c r="A137" s="519" t="s">
        <v>86</v>
      </c>
      <c r="B137" s="519"/>
      <c r="C137" s="519"/>
      <c r="D137" s="519"/>
      <c r="E137" s="519"/>
      <c r="F137" s="519"/>
      <c r="G137" s="519"/>
      <c r="H137" s="519"/>
      <c r="I137" s="519"/>
      <c r="J137" s="519"/>
      <c r="K137" s="519"/>
      <c r="L137" s="519"/>
      <c r="M137" s="519"/>
      <c r="N137" s="519"/>
      <c r="O137" s="519"/>
      <c r="P137" s="519"/>
      <c r="Q137" s="519"/>
      <c r="R137" s="519"/>
      <c r="S137" s="519"/>
      <c r="T137" s="519"/>
      <c r="U137" s="519"/>
      <c r="V137" s="519"/>
      <c r="W137" s="519"/>
      <c r="X137" s="519"/>
      <c r="Y137" s="519"/>
      <c r="Z137" s="519"/>
      <c r="AA137" s="519"/>
      <c r="AB137" s="519"/>
      <c r="AC137" s="519"/>
      <c r="AD137" s="519"/>
      <c r="AE137" s="519"/>
      <c r="AF137" s="142"/>
      <c r="AG137" s="98"/>
      <c r="AH137" s="98"/>
      <c r="AI137" s="98"/>
      <c r="AJ137" s="89"/>
      <c r="AK137" s="142"/>
      <c r="AL137" s="98"/>
      <c r="AM137" s="98"/>
      <c r="AN137" s="98"/>
      <c r="AO137" s="89"/>
      <c r="AP137" s="142"/>
      <c r="AQ137" s="98"/>
      <c r="AR137" s="98"/>
      <c r="AS137" s="98"/>
      <c r="AT137" s="89"/>
      <c r="AU137" s="142"/>
      <c r="AV137" s="98"/>
      <c r="AW137" s="98"/>
      <c r="AX137" s="98"/>
      <c r="AY137" s="89"/>
      <c r="AZ137" s="142"/>
      <c r="BA137" s="98"/>
      <c r="BB137" s="98"/>
      <c r="BC137" s="98"/>
      <c r="BD137" s="89"/>
      <c r="BE137" s="142"/>
      <c r="BF137" s="98"/>
      <c r="BG137" s="98"/>
      <c r="BH137" s="98"/>
      <c r="BI137" s="89"/>
      <c r="BJ137" s="142"/>
      <c r="BK137" s="98"/>
      <c r="BL137" s="98"/>
      <c r="BM137" s="98"/>
      <c r="BN137" s="89"/>
      <c r="BO137" s="142"/>
      <c r="BP137" s="98"/>
      <c r="BQ137" s="98"/>
      <c r="BR137" s="98"/>
    </row>
    <row r="138" spans="1:80" s="90" customFormat="1" ht="12" hidden="1" customHeight="1" x14ac:dyDescent="0.2">
      <c r="A138" s="97"/>
      <c r="B138" s="302"/>
      <c r="K138" s="89"/>
      <c r="L138" s="89"/>
      <c r="M138" s="89"/>
      <c r="N138" s="89"/>
      <c r="O138" s="89"/>
      <c r="P138" s="89"/>
      <c r="Q138" s="89"/>
      <c r="R138" s="89"/>
      <c r="S138" s="303"/>
      <c r="T138" s="303"/>
      <c r="U138" s="304"/>
      <c r="V138" s="305"/>
      <c r="W138" s="89"/>
      <c r="X138" s="89"/>
      <c r="Y138" s="89"/>
      <c r="Z138" s="89"/>
      <c r="AA138" s="89"/>
      <c r="AB138" s="89"/>
      <c r="AC138" s="89"/>
      <c r="AD138" s="134"/>
      <c r="AE138" s="89"/>
      <c r="AF138" s="134"/>
      <c r="AG138" s="89"/>
      <c r="AH138" s="89"/>
      <c r="AI138" s="89"/>
      <c r="AJ138" s="89"/>
      <c r="AK138" s="134"/>
      <c r="AL138" s="89"/>
      <c r="AM138" s="89"/>
      <c r="AN138" s="89"/>
      <c r="AO138" s="89"/>
      <c r="AP138" s="134"/>
      <c r="AQ138" s="89"/>
      <c r="AR138" s="89"/>
      <c r="AS138" s="89"/>
      <c r="AT138" s="89"/>
      <c r="AU138" s="134"/>
      <c r="AV138" s="89"/>
      <c r="AW138" s="89"/>
      <c r="AX138" s="89"/>
      <c r="AY138" s="89"/>
      <c r="AZ138" s="134"/>
      <c r="BA138" s="89"/>
      <c r="BB138" s="89"/>
      <c r="BC138" s="89"/>
      <c r="BD138" s="89"/>
      <c r="BE138" s="134"/>
      <c r="BF138" s="89"/>
      <c r="BG138" s="89"/>
      <c r="BH138" s="89"/>
      <c r="BI138" s="89"/>
      <c r="BJ138" s="134"/>
      <c r="BK138" s="89"/>
      <c r="BL138" s="89"/>
      <c r="BM138" s="89"/>
      <c r="BN138" s="89"/>
      <c r="BO138" s="134"/>
      <c r="BP138" s="89"/>
      <c r="BQ138" s="89"/>
      <c r="BR138" s="89"/>
    </row>
    <row r="139" spans="1:80" s="90" customFormat="1" ht="12" hidden="1" customHeight="1" x14ac:dyDescent="0.2">
      <c r="A139" s="306" t="s">
        <v>37</v>
      </c>
      <c r="B139" s="512" t="s">
        <v>38</v>
      </c>
      <c r="C139" s="512"/>
      <c r="D139" s="512"/>
      <c r="E139" s="512"/>
      <c r="F139" s="512"/>
      <c r="G139" s="512"/>
      <c r="H139" s="512"/>
      <c r="I139" s="512"/>
      <c r="J139" s="512"/>
      <c r="K139" s="512"/>
      <c r="L139" s="512"/>
      <c r="M139" s="512"/>
      <c r="N139" s="512"/>
      <c r="O139" s="512"/>
      <c r="P139" s="512"/>
      <c r="Q139" s="512"/>
      <c r="R139" s="512"/>
      <c r="S139" s="512"/>
      <c r="T139" s="512"/>
      <c r="U139" s="512"/>
      <c r="V139" s="512"/>
      <c r="W139" s="512"/>
      <c r="X139" s="512"/>
      <c r="Y139" s="512"/>
      <c r="Z139" s="512"/>
      <c r="AA139" s="512"/>
      <c r="AB139" s="512"/>
      <c r="AC139" s="512"/>
      <c r="AD139" s="512"/>
      <c r="AE139" s="512"/>
      <c r="AF139" s="143"/>
      <c r="AG139" s="105"/>
      <c r="AH139" s="105"/>
      <c r="AI139" s="105"/>
      <c r="AJ139" s="89"/>
      <c r="AK139" s="143"/>
      <c r="AL139" s="105"/>
      <c r="AM139" s="105"/>
      <c r="AN139" s="105"/>
      <c r="AO139" s="89"/>
      <c r="AP139" s="143"/>
      <c r="AQ139" s="105"/>
      <c r="AR139" s="105"/>
      <c r="AS139" s="105"/>
      <c r="AT139" s="89"/>
      <c r="AU139" s="143"/>
      <c r="AV139" s="105"/>
      <c r="AW139" s="105"/>
      <c r="AX139" s="105"/>
      <c r="AY139" s="89"/>
      <c r="AZ139" s="143"/>
      <c r="BA139" s="105"/>
      <c r="BB139" s="105"/>
      <c r="BC139" s="105"/>
      <c r="BD139" s="89"/>
      <c r="BE139" s="143"/>
      <c r="BF139" s="105"/>
      <c r="BG139" s="105"/>
      <c r="BH139" s="105"/>
      <c r="BI139" s="89"/>
      <c r="BJ139" s="143"/>
      <c r="BK139" s="105"/>
      <c r="BL139" s="105"/>
      <c r="BM139" s="105"/>
      <c r="BN139" s="89"/>
      <c r="BO139" s="143"/>
      <c r="BP139" s="105"/>
      <c r="BQ139" s="105"/>
      <c r="BR139" s="105"/>
    </row>
    <row r="140" spans="1:80" s="90" customFormat="1" ht="12.75" hidden="1" customHeight="1" x14ac:dyDescent="0.2">
      <c r="A140" s="307"/>
      <c r="B140" s="512" t="s">
        <v>39</v>
      </c>
      <c r="C140" s="512"/>
      <c r="D140" s="512"/>
      <c r="E140" s="512"/>
      <c r="F140" s="512"/>
      <c r="G140" s="512"/>
      <c r="H140" s="512"/>
      <c r="I140" s="512"/>
      <c r="J140" s="512"/>
      <c r="K140" s="512"/>
      <c r="L140" s="512"/>
      <c r="M140" s="512"/>
      <c r="N140" s="512"/>
      <c r="O140" s="512"/>
      <c r="P140" s="512"/>
      <c r="Q140" s="512"/>
      <c r="R140" s="512"/>
      <c r="S140" s="512"/>
      <c r="T140" s="512"/>
      <c r="U140" s="512"/>
      <c r="V140" s="512"/>
      <c r="W140" s="512"/>
      <c r="X140" s="512"/>
      <c r="Y140" s="512"/>
      <c r="Z140" s="512"/>
      <c r="AA140" s="512"/>
      <c r="AB140" s="512"/>
      <c r="AC140" s="512"/>
      <c r="AD140" s="512"/>
      <c r="AE140" s="512"/>
      <c r="AF140" s="143"/>
      <c r="AG140" s="105"/>
      <c r="AH140" s="105"/>
      <c r="AI140" s="105"/>
      <c r="AJ140" s="89"/>
      <c r="AK140" s="143"/>
      <c r="AL140" s="105"/>
      <c r="AM140" s="105"/>
      <c r="AN140" s="105"/>
      <c r="AO140" s="89"/>
      <c r="AP140" s="143"/>
      <c r="AQ140" s="105"/>
      <c r="AR140" s="105"/>
      <c r="AS140" s="105"/>
      <c r="AT140" s="89"/>
      <c r="AU140" s="143"/>
      <c r="AV140" s="105"/>
      <c r="AW140" s="105"/>
      <c r="AX140" s="105"/>
      <c r="AY140" s="89"/>
      <c r="AZ140" s="143"/>
      <c r="BA140" s="105"/>
      <c r="BB140" s="105"/>
      <c r="BC140" s="105"/>
      <c r="BD140" s="89"/>
      <c r="BE140" s="143"/>
      <c r="BF140" s="105"/>
      <c r="BG140" s="105"/>
      <c r="BH140" s="105"/>
      <c r="BI140" s="89"/>
      <c r="BJ140" s="143"/>
      <c r="BK140" s="105"/>
      <c r="BL140" s="105"/>
      <c r="BM140" s="105"/>
      <c r="BN140" s="89"/>
      <c r="BO140" s="143"/>
      <c r="BP140" s="105"/>
      <c r="BQ140" s="105"/>
      <c r="BR140" s="105"/>
    </row>
    <row r="141" spans="1:80" s="90" customFormat="1" ht="12.75" hidden="1" customHeight="1" x14ac:dyDescent="0.2">
      <c r="A141" s="307">
        <v>1</v>
      </c>
      <c r="B141" s="511" t="s">
        <v>58</v>
      </c>
      <c r="C141" s="511"/>
      <c r="D141" s="511"/>
      <c r="E141" s="511"/>
      <c r="F141" s="511"/>
      <c r="G141" s="511"/>
      <c r="H141" s="511"/>
      <c r="I141" s="511"/>
      <c r="J141" s="511"/>
      <c r="K141" s="511"/>
      <c r="L141" s="511"/>
      <c r="M141" s="511"/>
      <c r="N141" s="511"/>
      <c r="O141" s="511"/>
      <c r="P141" s="511"/>
      <c r="Q141" s="511"/>
      <c r="R141" s="511"/>
      <c r="S141" s="511"/>
      <c r="T141" s="511"/>
      <c r="U141" s="511"/>
      <c r="V141" s="511"/>
      <c r="W141" s="511"/>
      <c r="X141" s="511"/>
      <c r="Y141" s="511"/>
      <c r="Z141" s="511"/>
      <c r="AA141" s="511"/>
      <c r="AB141" s="511"/>
      <c r="AC141" s="511"/>
      <c r="AD141" s="511"/>
      <c r="AE141" s="511"/>
      <c r="AF141" s="144"/>
      <c r="AG141" s="106"/>
      <c r="AH141" s="106"/>
      <c r="AI141" s="106"/>
      <c r="AJ141" s="89"/>
      <c r="AK141" s="144"/>
      <c r="AL141" s="106"/>
      <c r="AM141" s="106"/>
      <c r="AN141" s="106"/>
      <c r="AO141" s="89"/>
      <c r="AP141" s="144"/>
      <c r="AQ141" s="106"/>
      <c r="AR141" s="106"/>
      <c r="AS141" s="106"/>
      <c r="AT141" s="89"/>
      <c r="AU141" s="144"/>
      <c r="AV141" s="106"/>
      <c r="AW141" s="106"/>
      <c r="AX141" s="106"/>
      <c r="AY141" s="89"/>
      <c r="AZ141" s="144"/>
      <c r="BA141" s="106"/>
      <c r="BB141" s="106"/>
      <c r="BC141" s="106"/>
      <c r="BD141" s="89"/>
      <c r="BE141" s="144"/>
      <c r="BF141" s="106"/>
      <c r="BG141" s="106"/>
      <c r="BH141" s="106"/>
      <c r="BI141" s="89"/>
      <c r="BJ141" s="144"/>
      <c r="BK141" s="106"/>
      <c r="BL141" s="106"/>
      <c r="BM141" s="106"/>
      <c r="BN141" s="89"/>
      <c r="BO141" s="144"/>
      <c r="BP141" s="106"/>
      <c r="BQ141" s="106"/>
      <c r="BR141" s="106"/>
    </row>
    <row r="142" spans="1:80" s="90" customFormat="1" ht="12.75" hidden="1" customHeight="1" x14ac:dyDescent="0.2">
      <c r="A142" s="307">
        <v>2</v>
      </c>
      <c r="B142" s="511" t="s">
        <v>59</v>
      </c>
      <c r="C142" s="511"/>
      <c r="D142" s="511"/>
      <c r="E142" s="511"/>
      <c r="F142" s="511"/>
      <c r="G142" s="511"/>
      <c r="H142" s="511"/>
      <c r="I142" s="511"/>
      <c r="J142" s="511"/>
      <c r="K142" s="511"/>
      <c r="L142" s="511"/>
      <c r="M142" s="511"/>
      <c r="N142" s="511"/>
      <c r="O142" s="511"/>
      <c r="P142" s="511"/>
      <c r="Q142" s="511"/>
      <c r="R142" s="511"/>
      <c r="S142" s="511"/>
      <c r="T142" s="511"/>
      <c r="U142" s="511"/>
      <c r="V142" s="511"/>
      <c r="W142" s="511"/>
      <c r="X142" s="511"/>
      <c r="Y142" s="511"/>
      <c r="Z142" s="511"/>
      <c r="AA142" s="511"/>
      <c r="AB142" s="511"/>
      <c r="AC142" s="511"/>
      <c r="AD142" s="511"/>
      <c r="AE142" s="511"/>
      <c r="AF142" s="144"/>
      <c r="AG142" s="106"/>
      <c r="AH142" s="106"/>
      <c r="AI142" s="106"/>
      <c r="AJ142" s="89"/>
      <c r="AK142" s="144"/>
      <c r="AL142" s="106"/>
      <c r="AM142" s="106"/>
      <c r="AN142" s="106"/>
      <c r="AO142" s="89"/>
      <c r="AP142" s="144"/>
      <c r="AQ142" s="106"/>
      <c r="AR142" s="106"/>
      <c r="AS142" s="106"/>
      <c r="AT142" s="89"/>
      <c r="AU142" s="144"/>
      <c r="AV142" s="106"/>
      <c r="AW142" s="106"/>
      <c r="AX142" s="106"/>
      <c r="AY142" s="89"/>
      <c r="AZ142" s="144"/>
      <c r="BA142" s="106"/>
      <c r="BB142" s="106"/>
      <c r="BC142" s="106"/>
      <c r="BD142" s="89"/>
      <c r="BE142" s="144"/>
      <c r="BF142" s="106"/>
      <c r="BG142" s="106"/>
      <c r="BH142" s="106"/>
      <c r="BI142" s="89"/>
      <c r="BJ142" s="144"/>
      <c r="BK142" s="106"/>
      <c r="BL142" s="106"/>
      <c r="BM142" s="106"/>
      <c r="BN142" s="89"/>
      <c r="BO142" s="144"/>
      <c r="BP142" s="106"/>
      <c r="BQ142" s="106"/>
      <c r="BR142" s="106"/>
    </row>
    <row r="143" spans="1:80" s="90" customFormat="1" ht="12.75" hidden="1" customHeight="1" x14ac:dyDescent="0.2">
      <c r="A143" s="307">
        <v>3</v>
      </c>
      <c r="B143" s="511" t="s">
        <v>60</v>
      </c>
      <c r="C143" s="511"/>
      <c r="D143" s="511"/>
      <c r="E143" s="511"/>
      <c r="F143" s="511"/>
      <c r="G143" s="511"/>
      <c r="H143" s="511"/>
      <c r="I143" s="511"/>
      <c r="J143" s="511"/>
      <c r="K143" s="511"/>
      <c r="L143" s="511"/>
      <c r="M143" s="511"/>
      <c r="N143" s="511"/>
      <c r="O143" s="511"/>
      <c r="P143" s="511"/>
      <c r="Q143" s="511"/>
      <c r="R143" s="511"/>
      <c r="S143" s="511"/>
      <c r="T143" s="511"/>
      <c r="U143" s="511"/>
      <c r="V143" s="511"/>
      <c r="W143" s="511"/>
      <c r="X143" s="511"/>
      <c r="Y143" s="511"/>
      <c r="Z143" s="511"/>
      <c r="AA143" s="511"/>
      <c r="AB143" s="511"/>
      <c r="AC143" s="511"/>
      <c r="AD143" s="511"/>
      <c r="AE143" s="511"/>
      <c r="AF143" s="144"/>
      <c r="AG143" s="106"/>
      <c r="AH143" s="106"/>
      <c r="AI143" s="106"/>
      <c r="AJ143" s="89"/>
      <c r="AK143" s="144"/>
      <c r="AL143" s="106"/>
      <c r="AM143" s="106"/>
      <c r="AN143" s="106"/>
      <c r="AO143" s="89"/>
      <c r="AP143" s="144"/>
      <c r="AQ143" s="106"/>
      <c r="AR143" s="106"/>
      <c r="AS143" s="106"/>
      <c r="AT143" s="89"/>
      <c r="AU143" s="144"/>
      <c r="AV143" s="106"/>
      <c r="AW143" s="106"/>
      <c r="AX143" s="106"/>
      <c r="AY143" s="89"/>
      <c r="AZ143" s="144"/>
      <c r="BA143" s="106"/>
      <c r="BB143" s="106"/>
      <c r="BC143" s="106"/>
      <c r="BD143" s="89"/>
      <c r="BE143" s="144"/>
      <c r="BF143" s="106"/>
      <c r="BG143" s="106"/>
      <c r="BH143" s="106"/>
      <c r="BI143" s="89"/>
      <c r="BJ143" s="144"/>
      <c r="BK143" s="106"/>
      <c r="BL143" s="106"/>
      <c r="BM143" s="106"/>
      <c r="BN143" s="89"/>
      <c r="BO143" s="144"/>
      <c r="BP143" s="106"/>
      <c r="BQ143" s="106"/>
      <c r="BR143" s="106"/>
    </row>
    <row r="144" spans="1:80" s="90" customFormat="1" ht="12.75" hidden="1" customHeight="1" x14ac:dyDescent="0.2">
      <c r="A144" s="307">
        <v>4</v>
      </c>
      <c r="B144" s="511" t="s">
        <v>61</v>
      </c>
      <c r="C144" s="511"/>
      <c r="D144" s="511"/>
      <c r="E144" s="511"/>
      <c r="F144" s="511"/>
      <c r="G144" s="511"/>
      <c r="H144" s="511"/>
      <c r="I144" s="511"/>
      <c r="J144" s="511"/>
      <c r="K144" s="511"/>
      <c r="L144" s="511"/>
      <c r="M144" s="511"/>
      <c r="N144" s="511"/>
      <c r="O144" s="511"/>
      <c r="P144" s="511"/>
      <c r="Q144" s="511"/>
      <c r="R144" s="511"/>
      <c r="S144" s="511"/>
      <c r="T144" s="511"/>
      <c r="U144" s="511"/>
      <c r="V144" s="511"/>
      <c r="W144" s="511"/>
      <c r="X144" s="511"/>
      <c r="Y144" s="511"/>
      <c r="Z144" s="511"/>
      <c r="AA144" s="511"/>
      <c r="AB144" s="511"/>
      <c r="AC144" s="511"/>
      <c r="AD144" s="511"/>
      <c r="AE144" s="511"/>
      <c r="AF144" s="144"/>
      <c r="AG144" s="106"/>
      <c r="AH144" s="106"/>
      <c r="AI144" s="106"/>
      <c r="AJ144" s="89"/>
      <c r="AK144" s="144"/>
      <c r="AL144" s="106"/>
      <c r="AM144" s="106"/>
      <c r="AN144" s="106"/>
      <c r="AO144" s="89"/>
      <c r="AP144" s="144"/>
      <c r="AQ144" s="106"/>
      <c r="AR144" s="106"/>
      <c r="AS144" s="106"/>
      <c r="AT144" s="89"/>
      <c r="AU144" s="144"/>
      <c r="AV144" s="106"/>
      <c r="AW144" s="106"/>
      <c r="AX144" s="106"/>
      <c r="AY144" s="89"/>
      <c r="AZ144" s="144"/>
      <c r="BA144" s="106"/>
      <c r="BB144" s="106"/>
      <c r="BC144" s="106"/>
      <c r="BD144" s="89"/>
      <c r="BE144" s="144"/>
      <c r="BF144" s="106"/>
      <c r="BG144" s="106"/>
      <c r="BH144" s="106"/>
      <c r="BI144" s="89"/>
      <c r="BJ144" s="144"/>
      <c r="BK144" s="106"/>
      <c r="BL144" s="106"/>
      <c r="BM144" s="106"/>
      <c r="BN144" s="89"/>
      <c r="BO144" s="144"/>
      <c r="BP144" s="106"/>
      <c r="BQ144" s="106"/>
      <c r="BR144" s="106"/>
    </row>
    <row r="145" spans="1:78" s="90" customFormat="1" ht="12.75" hidden="1" customHeight="1" x14ac:dyDescent="0.2">
      <c r="A145" s="307">
        <v>5</v>
      </c>
      <c r="B145" s="511" t="s">
        <v>62</v>
      </c>
      <c r="C145" s="511"/>
      <c r="D145" s="511"/>
      <c r="E145" s="511"/>
      <c r="F145" s="511"/>
      <c r="G145" s="511"/>
      <c r="H145" s="511"/>
      <c r="I145" s="511"/>
      <c r="J145" s="511"/>
      <c r="K145" s="511"/>
      <c r="L145" s="511"/>
      <c r="M145" s="511"/>
      <c r="N145" s="511"/>
      <c r="O145" s="511"/>
      <c r="P145" s="511"/>
      <c r="Q145" s="511"/>
      <c r="R145" s="511"/>
      <c r="S145" s="511"/>
      <c r="T145" s="511"/>
      <c r="U145" s="511"/>
      <c r="V145" s="511"/>
      <c r="W145" s="511"/>
      <c r="X145" s="511"/>
      <c r="Y145" s="511"/>
      <c r="Z145" s="511"/>
      <c r="AA145" s="511"/>
      <c r="AB145" s="511"/>
      <c r="AC145" s="511"/>
      <c r="AD145" s="511"/>
      <c r="AE145" s="511"/>
      <c r="AF145" s="144"/>
      <c r="AG145" s="106"/>
      <c r="AH145" s="106"/>
      <c r="AI145" s="106"/>
      <c r="AJ145" s="89"/>
      <c r="AK145" s="144"/>
      <c r="AL145" s="106"/>
      <c r="AM145" s="106"/>
      <c r="AN145" s="106"/>
      <c r="AO145" s="89"/>
      <c r="AP145" s="144"/>
      <c r="AQ145" s="106"/>
      <c r="AR145" s="106"/>
      <c r="AS145" s="106"/>
      <c r="AT145" s="89"/>
      <c r="AU145" s="144"/>
      <c r="AV145" s="106"/>
      <c r="AW145" s="106"/>
      <c r="AX145" s="106"/>
      <c r="AY145" s="89"/>
      <c r="AZ145" s="144"/>
      <c r="BA145" s="106"/>
      <c r="BB145" s="106"/>
      <c r="BC145" s="106"/>
      <c r="BD145" s="89"/>
      <c r="BE145" s="144"/>
      <c r="BF145" s="106"/>
      <c r="BG145" s="106"/>
      <c r="BH145" s="106"/>
      <c r="BI145" s="89"/>
      <c r="BJ145" s="144"/>
      <c r="BK145" s="106"/>
      <c r="BL145" s="106"/>
      <c r="BM145" s="106"/>
      <c r="BN145" s="89"/>
      <c r="BO145" s="144"/>
      <c r="BP145" s="106"/>
      <c r="BQ145" s="106"/>
      <c r="BR145" s="106"/>
    </row>
    <row r="146" spans="1:78" s="90" customFormat="1" ht="12.75" hidden="1" customHeight="1" x14ac:dyDescent="0.2">
      <c r="A146" s="307">
        <v>6</v>
      </c>
      <c r="B146" s="511" t="s">
        <v>63</v>
      </c>
      <c r="C146" s="511"/>
      <c r="D146" s="511"/>
      <c r="E146" s="511"/>
      <c r="F146" s="511"/>
      <c r="G146" s="511"/>
      <c r="H146" s="511"/>
      <c r="I146" s="511"/>
      <c r="J146" s="511"/>
      <c r="K146" s="511"/>
      <c r="L146" s="511"/>
      <c r="M146" s="511"/>
      <c r="N146" s="511"/>
      <c r="O146" s="511"/>
      <c r="P146" s="511"/>
      <c r="Q146" s="511"/>
      <c r="R146" s="511"/>
      <c r="S146" s="511"/>
      <c r="T146" s="511"/>
      <c r="U146" s="511"/>
      <c r="V146" s="511"/>
      <c r="W146" s="511"/>
      <c r="X146" s="511"/>
      <c r="Y146" s="511"/>
      <c r="Z146" s="511"/>
      <c r="AA146" s="511"/>
      <c r="AB146" s="511"/>
      <c r="AC146" s="511"/>
      <c r="AD146" s="511"/>
      <c r="AE146" s="511"/>
      <c r="AF146" s="144"/>
      <c r="AG146" s="106"/>
      <c r="AH146" s="106"/>
      <c r="AI146" s="106"/>
      <c r="AJ146" s="89"/>
      <c r="AK146" s="144"/>
      <c r="AL146" s="106"/>
      <c r="AM146" s="106"/>
      <c r="AN146" s="106"/>
      <c r="AO146" s="89"/>
      <c r="AP146" s="144"/>
      <c r="AQ146" s="106"/>
      <c r="AR146" s="106"/>
      <c r="AS146" s="106"/>
      <c r="AT146" s="89"/>
      <c r="AU146" s="144"/>
      <c r="AV146" s="106"/>
      <c r="AW146" s="106"/>
      <c r="AX146" s="106"/>
      <c r="AY146" s="89"/>
      <c r="AZ146" s="144"/>
      <c r="BA146" s="106"/>
      <c r="BB146" s="106"/>
      <c r="BC146" s="106"/>
      <c r="BD146" s="89"/>
      <c r="BE146" s="144"/>
      <c r="BF146" s="106"/>
      <c r="BG146" s="106"/>
      <c r="BH146" s="106"/>
      <c r="BI146" s="89"/>
      <c r="BJ146" s="144"/>
      <c r="BK146" s="106"/>
      <c r="BL146" s="106"/>
      <c r="BM146" s="106"/>
      <c r="BN146" s="89"/>
      <c r="BO146" s="144"/>
      <c r="BP146" s="106"/>
      <c r="BQ146" s="106"/>
      <c r="BR146" s="106"/>
    </row>
    <row r="147" spans="1:78" s="90" customFormat="1" ht="10.199999999999999" hidden="1" x14ac:dyDescent="0.2">
      <c r="A147" s="307">
        <v>7</v>
      </c>
      <c r="B147" s="513" t="s">
        <v>64</v>
      </c>
      <c r="C147" s="513"/>
      <c r="D147" s="513"/>
      <c r="E147" s="513"/>
      <c r="F147" s="513"/>
      <c r="G147" s="513"/>
      <c r="H147" s="513"/>
      <c r="I147" s="513"/>
      <c r="J147" s="513"/>
      <c r="K147" s="513"/>
      <c r="L147" s="513"/>
      <c r="M147" s="513"/>
      <c r="N147" s="513"/>
      <c r="O147" s="513"/>
      <c r="P147" s="513"/>
      <c r="Q147" s="513"/>
      <c r="R147" s="513"/>
      <c r="S147" s="513"/>
      <c r="T147" s="513"/>
      <c r="U147" s="513"/>
      <c r="V147" s="513"/>
      <c r="W147" s="513"/>
      <c r="X147" s="513"/>
      <c r="Y147" s="513"/>
      <c r="Z147" s="513"/>
      <c r="AA147" s="513"/>
      <c r="AB147" s="513"/>
      <c r="AC147" s="513"/>
      <c r="AD147" s="513"/>
      <c r="AE147" s="513"/>
      <c r="AF147" s="308"/>
      <c r="AG147" s="302"/>
      <c r="AH147" s="302"/>
      <c r="AI147" s="302"/>
      <c r="AJ147" s="89"/>
      <c r="AK147" s="308"/>
      <c r="AL147" s="302"/>
      <c r="AM147" s="302"/>
      <c r="AN147" s="302"/>
      <c r="AO147" s="89"/>
      <c r="AP147" s="308"/>
      <c r="AQ147" s="302"/>
      <c r="AR147" s="302"/>
      <c r="AS147" s="302"/>
      <c r="AT147" s="89"/>
      <c r="AU147" s="145"/>
      <c r="AV147" s="107"/>
      <c r="AW147" s="107"/>
      <c r="AX147" s="107"/>
      <c r="AY147" s="89"/>
      <c r="AZ147" s="308"/>
      <c r="BA147" s="302"/>
      <c r="BB147" s="302"/>
      <c r="BC147" s="302"/>
      <c r="BD147" s="89"/>
      <c r="BE147" s="308"/>
      <c r="BF147" s="107"/>
      <c r="BG147" s="107"/>
      <c r="BH147" s="107"/>
      <c r="BI147" s="89"/>
      <c r="BJ147" s="145"/>
      <c r="BK147" s="107"/>
      <c r="BL147" s="107"/>
      <c r="BM147" s="107"/>
      <c r="BN147" s="89"/>
      <c r="BO147" s="145"/>
      <c r="BP147" s="107"/>
      <c r="BQ147" s="107"/>
      <c r="BR147" s="107"/>
    </row>
    <row r="148" spans="1:78" s="90" customFormat="1" ht="12.75" hidden="1" customHeight="1" x14ac:dyDescent="0.2">
      <c r="A148" s="307">
        <v>8</v>
      </c>
      <c r="B148" s="511" t="s">
        <v>65</v>
      </c>
      <c r="C148" s="511"/>
      <c r="D148" s="511"/>
      <c r="E148" s="511"/>
      <c r="F148" s="511"/>
      <c r="G148" s="511"/>
      <c r="H148" s="511"/>
      <c r="I148" s="511"/>
      <c r="J148" s="511"/>
      <c r="K148" s="511"/>
      <c r="L148" s="511"/>
      <c r="M148" s="511"/>
      <c r="N148" s="511"/>
      <c r="O148" s="511"/>
      <c r="P148" s="511"/>
      <c r="Q148" s="511"/>
      <c r="R148" s="511"/>
      <c r="S148" s="511"/>
      <c r="T148" s="511"/>
      <c r="U148" s="511"/>
      <c r="V148" s="511"/>
      <c r="W148" s="511"/>
      <c r="X148" s="511"/>
      <c r="Y148" s="511"/>
      <c r="Z148" s="511"/>
      <c r="AA148" s="511"/>
      <c r="AB148" s="511"/>
      <c r="AC148" s="511"/>
      <c r="AD148" s="511"/>
      <c r="AE148" s="511"/>
      <c r="AF148" s="144"/>
      <c r="AG148" s="106"/>
      <c r="AH148" s="106"/>
      <c r="AI148" s="106"/>
      <c r="AJ148" s="89"/>
      <c r="AK148" s="144"/>
      <c r="AL148" s="106"/>
      <c r="AM148" s="106"/>
      <c r="AN148" s="106"/>
      <c r="AO148" s="89"/>
      <c r="AP148" s="144"/>
      <c r="AQ148" s="106"/>
      <c r="AR148" s="106"/>
      <c r="AS148" s="106"/>
      <c r="AT148" s="89"/>
      <c r="AU148" s="144"/>
      <c r="AV148" s="106"/>
      <c r="AW148" s="106"/>
      <c r="AX148" s="106"/>
      <c r="AY148" s="89"/>
      <c r="AZ148" s="144"/>
      <c r="BA148" s="106"/>
      <c r="BB148" s="106"/>
      <c r="BC148" s="106"/>
      <c r="BD148" s="89"/>
      <c r="BE148" s="144"/>
      <c r="BF148" s="106"/>
      <c r="BG148" s="106"/>
      <c r="BH148" s="106"/>
      <c r="BI148" s="89"/>
      <c r="BJ148" s="144"/>
      <c r="BK148" s="106"/>
      <c r="BL148" s="106"/>
      <c r="BM148" s="106"/>
      <c r="BN148" s="89"/>
      <c r="BO148" s="144"/>
      <c r="BP148" s="106"/>
      <c r="BQ148" s="106"/>
      <c r="BR148" s="106"/>
    </row>
    <row r="149" spans="1:78" s="90" customFormat="1" ht="12.75" hidden="1" customHeight="1" x14ac:dyDescent="0.2">
      <c r="A149" s="307">
        <v>9</v>
      </c>
      <c r="B149" s="511" t="s">
        <v>66</v>
      </c>
      <c r="C149" s="511"/>
      <c r="D149" s="511"/>
      <c r="E149" s="511"/>
      <c r="F149" s="511"/>
      <c r="G149" s="511"/>
      <c r="H149" s="511"/>
      <c r="I149" s="511"/>
      <c r="J149" s="511"/>
      <c r="K149" s="511"/>
      <c r="L149" s="511"/>
      <c r="M149" s="511"/>
      <c r="N149" s="511"/>
      <c r="O149" s="511"/>
      <c r="P149" s="511"/>
      <c r="Q149" s="511"/>
      <c r="R149" s="511"/>
      <c r="S149" s="511"/>
      <c r="T149" s="511"/>
      <c r="U149" s="511"/>
      <c r="V149" s="511"/>
      <c r="W149" s="511"/>
      <c r="X149" s="511"/>
      <c r="Y149" s="511"/>
      <c r="Z149" s="511"/>
      <c r="AA149" s="511"/>
      <c r="AB149" s="511"/>
      <c r="AC149" s="511"/>
      <c r="AD149" s="511"/>
      <c r="AE149" s="511"/>
      <c r="AF149" s="144"/>
      <c r="AG149" s="106"/>
      <c r="AH149" s="106"/>
      <c r="AI149" s="106"/>
      <c r="AJ149" s="89"/>
      <c r="AK149" s="144"/>
      <c r="AL149" s="106"/>
      <c r="AM149" s="106"/>
      <c r="AN149" s="106"/>
      <c r="AO149" s="89"/>
      <c r="AP149" s="144"/>
      <c r="AQ149" s="106"/>
      <c r="AR149" s="106"/>
      <c r="AS149" s="106"/>
      <c r="AT149" s="89"/>
      <c r="AU149" s="146"/>
      <c r="AV149" s="108"/>
      <c r="AW149" s="108"/>
      <c r="AX149" s="108"/>
      <c r="AY149" s="89"/>
      <c r="AZ149" s="144"/>
      <c r="BA149" s="106"/>
      <c r="BB149" s="106"/>
      <c r="BC149" s="106"/>
      <c r="BD149" s="89"/>
      <c r="BE149" s="144"/>
      <c r="BF149" s="108"/>
      <c r="BG149" s="108"/>
      <c r="BH149" s="108"/>
      <c r="BI149" s="89"/>
      <c r="BJ149" s="146"/>
      <c r="BK149" s="108"/>
      <c r="BL149" s="108"/>
      <c r="BM149" s="108"/>
      <c r="BN149" s="89"/>
      <c r="BO149" s="146"/>
      <c r="BP149" s="108"/>
      <c r="BQ149" s="108"/>
      <c r="BR149" s="108"/>
    </row>
    <row r="150" spans="1:78" s="90" customFormat="1" ht="12.75" hidden="1" customHeight="1" x14ac:dyDescent="0.2">
      <c r="A150" s="307">
        <v>10</v>
      </c>
      <c r="B150" s="511" t="s">
        <v>67</v>
      </c>
      <c r="C150" s="511"/>
      <c r="D150" s="511"/>
      <c r="E150" s="511"/>
      <c r="F150" s="511"/>
      <c r="G150" s="511"/>
      <c r="H150" s="511"/>
      <c r="I150" s="511"/>
      <c r="J150" s="511"/>
      <c r="K150" s="511"/>
      <c r="L150" s="511"/>
      <c r="M150" s="511"/>
      <c r="N150" s="511"/>
      <c r="O150" s="511"/>
      <c r="P150" s="511"/>
      <c r="Q150" s="511"/>
      <c r="R150" s="511"/>
      <c r="S150" s="511"/>
      <c r="T150" s="511"/>
      <c r="U150" s="511"/>
      <c r="V150" s="511"/>
      <c r="W150" s="511"/>
      <c r="X150" s="511"/>
      <c r="Y150" s="511"/>
      <c r="Z150" s="511"/>
      <c r="AA150" s="511"/>
      <c r="AB150" s="511"/>
      <c r="AC150" s="511"/>
      <c r="AD150" s="511"/>
      <c r="AE150" s="511"/>
      <c r="AF150" s="144"/>
      <c r="AG150" s="106"/>
      <c r="AH150" s="106"/>
      <c r="AI150" s="106"/>
      <c r="AJ150" s="89"/>
      <c r="AK150" s="144"/>
      <c r="AL150" s="106"/>
      <c r="AM150" s="106"/>
      <c r="AN150" s="106"/>
      <c r="AO150" s="89"/>
      <c r="AP150" s="144"/>
      <c r="AQ150" s="106"/>
      <c r="AR150" s="106"/>
      <c r="AS150" s="106"/>
      <c r="AT150" s="89"/>
      <c r="AU150" s="144"/>
      <c r="AV150" s="106"/>
      <c r="AW150" s="106"/>
      <c r="AX150" s="106"/>
      <c r="AY150" s="89"/>
      <c r="AZ150" s="144"/>
      <c r="BA150" s="106"/>
      <c r="BB150" s="106"/>
      <c r="BC150" s="106"/>
      <c r="BD150" s="89"/>
      <c r="BE150" s="144"/>
      <c r="BF150" s="106"/>
      <c r="BG150" s="106"/>
      <c r="BH150" s="106"/>
      <c r="BI150" s="89"/>
      <c r="BJ150" s="144"/>
      <c r="BK150" s="106"/>
      <c r="BL150" s="106"/>
      <c r="BM150" s="106"/>
      <c r="BN150" s="89"/>
      <c r="BO150" s="144"/>
      <c r="BP150" s="106"/>
      <c r="BQ150" s="106"/>
      <c r="BR150" s="106"/>
    </row>
    <row r="151" spans="1:78" s="90" customFormat="1" ht="12.75" hidden="1" customHeight="1" x14ac:dyDescent="0.2">
      <c r="A151" s="307">
        <v>11</v>
      </c>
      <c r="B151" s="511" t="s">
        <v>68</v>
      </c>
      <c r="C151" s="511"/>
      <c r="D151" s="511"/>
      <c r="E151" s="511"/>
      <c r="F151" s="511"/>
      <c r="G151" s="511"/>
      <c r="H151" s="511"/>
      <c r="I151" s="511"/>
      <c r="J151" s="511"/>
      <c r="K151" s="511"/>
      <c r="L151" s="511"/>
      <c r="M151" s="511"/>
      <c r="N151" s="511"/>
      <c r="O151" s="511"/>
      <c r="P151" s="511"/>
      <c r="Q151" s="511"/>
      <c r="R151" s="511"/>
      <c r="S151" s="511"/>
      <c r="T151" s="511"/>
      <c r="U151" s="511"/>
      <c r="V151" s="511"/>
      <c r="W151" s="511"/>
      <c r="X151" s="511"/>
      <c r="Y151" s="511"/>
      <c r="Z151" s="511"/>
      <c r="AA151" s="511"/>
      <c r="AB151" s="511"/>
      <c r="AC151" s="511"/>
      <c r="AD151" s="511"/>
      <c r="AE151" s="511"/>
      <c r="AF151" s="144"/>
      <c r="AG151" s="106"/>
      <c r="AH151" s="106"/>
      <c r="AI151" s="106"/>
      <c r="AJ151" s="89"/>
      <c r="AK151" s="144"/>
      <c r="AL151" s="106"/>
      <c r="AM151" s="106"/>
      <c r="AN151" s="106"/>
      <c r="AO151" s="89"/>
      <c r="AP151" s="144"/>
      <c r="AQ151" s="106"/>
      <c r="AR151" s="106"/>
      <c r="AS151" s="106"/>
      <c r="AT151" s="89"/>
      <c r="AU151" s="144"/>
      <c r="AV151" s="106"/>
      <c r="AW151" s="106"/>
      <c r="AX151" s="106"/>
      <c r="AY151" s="89"/>
      <c r="AZ151" s="144"/>
      <c r="BA151" s="106"/>
      <c r="BB151" s="106"/>
      <c r="BC151" s="106"/>
      <c r="BD151" s="89"/>
      <c r="BE151" s="144"/>
      <c r="BF151" s="106"/>
      <c r="BG151" s="106"/>
      <c r="BH151" s="106"/>
      <c r="BI151" s="89"/>
      <c r="BJ151" s="144"/>
      <c r="BK151" s="106"/>
      <c r="BL151" s="106"/>
      <c r="BM151" s="106"/>
      <c r="BN151" s="89"/>
      <c r="BO151" s="144"/>
      <c r="BP151" s="106"/>
      <c r="BQ151" s="106"/>
      <c r="BR151" s="106"/>
    </row>
    <row r="152" spans="1:78" s="90" customFormat="1" ht="12.75" hidden="1" customHeight="1" x14ac:dyDescent="0.2">
      <c r="A152" s="307">
        <v>12</v>
      </c>
      <c r="B152" s="511" t="s">
        <v>69</v>
      </c>
      <c r="C152" s="511"/>
      <c r="D152" s="511"/>
      <c r="E152" s="511"/>
      <c r="F152" s="511"/>
      <c r="G152" s="511"/>
      <c r="H152" s="511"/>
      <c r="I152" s="511"/>
      <c r="J152" s="511"/>
      <c r="K152" s="511"/>
      <c r="L152" s="511"/>
      <c r="M152" s="511"/>
      <c r="N152" s="511"/>
      <c r="O152" s="511"/>
      <c r="P152" s="511"/>
      <c r="Q152" s="511"/>
      <c r="R152" s="511"/>
      <c r="S152" s="511"/>
      <c r="T152" s="511"/>
      <c r="U152" s="511"/>
      <c r="V152" s="511"/>
      <c r="W152" s="511"/>
      <c r="X152" s="511"/>
      <c r="Y152" s="511"/>
      <c r="Z152" s="511"/>
      <c r="AA152" s="511"/>
      <c r="AB152" s="511"/>
      <c r="AC152" s="511"/>
      <c r="AD152" s="511"/>
      <c r="AE152" s="511"/>
      <c r="AF152" s="144"/>
      <c r="AG152" s="106"/>
      <c r="AH152" s="106"/>
      <c r="AI152" s="106"/>
      <c r="AJ152" s="89"/>
      <c r="AK152" s="144"/>
      <c r="AL152" s="106"/>
      <c r="AM152" s="106"/>
      <c r="AN152" s="106"/>
      <c r="AO152" s="89"/>
      <c r="AP152" s="144"/>
      <c r="AQ152" s="106"/>
      <c r="AR152" s="106"/>
      <c r="AS152" s="106"/>
      <c r="AT152" s="89"/>
      <c r="AU152" s="144"/>
      <c r="AV152" s="106"/>
      <c r="AW152" s="106"/>
      <c r="AX152" s="106"/>
      <c r="AY152" s="89"/>
      <c r="AZ152" s="144"/>
      <c r="BA152" s="106"/>
      <c r="BB152" s="106"/>
      <c r="BC152" s="106"/>
      <c r="BD152" s="89"/>
      <c r="BE152" s="144"/>
      <c r="BF152" s="106"/>
      <c r="BG152" s="106"/>
      <c r="BH152" s="106"/>
      <c r="BI152" s="89"/>
      <c r="BJ152" s="144"/>
      <c r="BK152" s="106"/>
      <c r="BL152" s="106"/>
      <c r="BM152" s="106"/>
      <c r="BN152" s="89"/>
      <c r="BO152" s="144"/>
      <c r="BP152" s="106"/>
      <c r="BQ152" s="106"/>
      <c r="BR152" s="106"/>
    </row>
    <row r="153" spans="1:78" s="90" customFormat="1" ht="12.75" hidden="1" customHeight="1" x14ac:dyDescent="0.2">
      <c r="A153" s="307">
        <v>13</v>
      </c>
      <c r="B153" s="511" t="s">
        <v>70</v>
      </c>
      <c r="C153" s="511"/>
      <c r="D153" s="511"/>
      <c r="E153" s="511"/>
      <c r="F153" s="511"/>
      <c r="G153" s="511"/>
      <c r="H153" s="511"/>
      <c r="I153" s="511"/>
      <c r="J153" s="511"/>
      <c r="K153" s="511"/>
      <c r="L153" s="511"/>
      <c r="M153" s="511"/>
      <c r="N153" s="511"/>
      <c r="O153" s="511"/>
      <c r="P153" s="511"/>
      <c r="Q153" s="511"/>
      <c r="R153" s="511"/>
      <c r="S153" s="511"/>
      <c r="T153" s="511"/>
      <c r="U153" s="511"/>
      <c r="V153" s="511"/>
      <c r="W153" s="511"/>
      <c r="X153" s="511"/>
      <c r="Y153" s="511"/>
      <c r="Z153" s="511"/>
      <c r="AA153" s="511"/>
      <c r="AB153" s="511"/>
      <c r="AC153" s="511"/>
      <c r="AD153" s="511"/>
      <c r="AE153" s="511"/>
      <c r="AF153" s="144"/>
      <c r="AG153" s="106"/>
      <c r="AH153" s="106"/>
      <c r="AI153" s="106"/>
      <c r="AJ153" s="89"/>
      <c r="AK153" s="144"/>
      <c r="AL153" s="106"/>
      <c r="AM153" s="106"/>
      <c r="AN153" s="106"/>
      <c r="AO153" s="89"/>
      <c r="AP153" s="144"/>
      <c r="AQ153" s="106"/>
      <c r="AR153" s="106"/>
      <c r="AS153" s="106"/>
      <c r="AT153" s="89"/>
      <c r="AU153" s="146"/>
      <c r="AV153" s="108"/>
      <c r="AW153" s="108"/>
      <c r="AX153" s="108"/>
      <c r="AY153" s="89"/>
      <c r="AZ153" s="144"/>
      <c r="BA153" s="106"/>
      <c r="BB153" s="106"/>
      <c r="BC153" s="106"/>
      <c r="BD153" s="89"/>
      <c r="BE153" s="144"/>
      <c r="BF153" s="108"/>
      <c r="BG153" s="108"/>
      <c r="BH153" s="108"/>
      <c r="BI153" s="89"/>
      <c r="BJ153" s="146"/>
      <c r="BK153" s="108"/>
      <c r="BL153" s="108"/>
      <c r="BM153" s="108"/>
      <c r="BN153" s="89"/>
      <c r="BO153" s="146"/>
      <c r="BP153" s="108"/>
      <c r="BQ153" s="108"/>
      <c r="BR153" s="108"/>
    </row>
    <row r="154" spans="1:78" s="90" customFormat="1" ht="12.75" hidden="1" customHeight="1" x14ac:dyDescent="0.2">
      <c r="A154" s="307"/>
      <c r="B154" s="512" t="s">
        <v>40</v>
      </c>
      <c r="C154" s="512"/>
      <c r="D154" s="512"/>
      <c r="E154" s="512"/>
      <c r="F154" s="512"/>
      <c r="G154" s="512"/>
      <c r="H154" s="512"/>
      <c r="I154" s="512"/>
      <c r="J154" s="512"/>
      <c r="K154" s="512"/>
      <c r="L154" s="512"/>
      <c r="M154" s="512"/>
      <c r="N154" s="512"/>
      <c r="O154" s="512"/>
      <c r="P154" s="512"/>
      <c r="Q154" s="512"/>
      <c r="R154" s="512"/>
      <c r="S154" s="512"/>
      <c r="T154" s="512"/>
      <c r="U154" s="512"/>
      <c r="V154" s="512"/>
      <c r="W154" s="512"/>
      <c r="X154" s="512"/>
      <c r="Y154" s="512"/>
      <c r="Z154" s="512"/>
      <c r="AA154" s="512"/>
      <c r="AB154" s="512"/>
      <c r="AC154" s="512"/>
      <c r="AD154" s="512"/>
      <c r="AE154" s="512"/>
      <c r="AF154" s="143"/>
      <c r="AG154" s="105"/>
      <c r="AH154" s="105"/>
      <c r="AI154" s="105"/>
      <c r="AJ154" s="89"/>
      <c r="AK154" s="143"/>
      <c r="AL154" s="105"/>
      <c r="AM154" s="105"/>
      <c r="AN154" s="105"/>
      <c r="AO154" s="89"/>
      <c r="AP154" s="143"/>
      <c r="AQ154" s="105"/>
      <c r="AR154" s="105"/>
      <c r="AS154" s="105"/>
      <c r="AT154" s="89"/>
      <c r="AU154" s="143"/>
      <c r="AV154" s="105"/>
      <c r="AW154" s="105"/>
      <c r="AX154" s="105"/>
      <c r="AY154" s="89"/>
      <c r="AZ154" s="143"/>
      <c r="BA154" s="105"/>
      <c r="BB154" s="105"/>
      <c r="BC154" s="105"/>
      <c r="BD154" s="89"/>
      <c r="BE154" s="143"/>
      <c r="BF154" s="105"/>
      <c r="BG154" s="105"/>
      <c r="BH154" s="105"/>
      <c r="BI154" s="89"/>
      <c r="BJ154" s="143"/>
      <c r="BK154" s="105"/>
      <c r="BL154" s="105"/>
      <c r="BM154" s="105"/>
      <c r="BN154" s="89"/>
      <c r="BO154" s="143"/>
      <c r="BP154" s="105"/>
      <c r="BQ154" s="105"/>
      <c r="BR154" s="105"/>
    </row>
    <row r="155" spans="1:78" s="90" customFormat="1" ht="12.75" hidden="1" customHeight="1" x14ac:dyDescent="0.2">
      <c r="A155" s="307">
        <v>1</v>
      </c>
      <c r="B155" s="511" t="s">
        <v>71</v>
      </c>
      <c r="C155" s="511"/>
      <c r="D155" s="511"/>
      <c r="E155" s="511"/>
      <c r="F155" s="511"/>
      <c r="G155" s="511"/>
      <c r="H155" s="511"/>
      <c r="I155" s="511"/>
      <c r="J155" s="511"/>
      <c r="K155" s="511"/>
      <c r="L155" s="511"/>
      <c r="M155" s="511"/>
      <c r="N155" s="511"/>
      <c r="O155" s="511"/>
      <c r="P155" s="511"/>
      <c r="Q155" s="511"/>
      <c r="R155" s="511"/>
      <c r="S155" s="511"/>
      <c r="T155" s="511"/>
      <c r="U155" s="511"/>
      <c r="V155" s="511"/>
      <c r="W155" s="511"/>
      <c r="X155" s="511"/>
      <c r="Y155" s="511"/>
      <c r="Z155" s="511"/>
      <c r="AA155" s="511"/>
      <c r="AB155" s="511"/>
      <c r="AC155" s="511"/>
      <c r="AD155" s="511"/>
      <c r="AE155" s="511"/>
      <c r="AF155" s="144"/>
      <c r="AG155" s="106"/>
      <c r="AH155" s="106"/>
      <c r="AI155" s="106"/>
      <c r="AJ155" s="89"/>
      <c r="AK155" s="144"/>
      <c r="AL155" s="106"/>
      <c r="AM155" s="106"/>
      <c r="AN155" s="106"/>
      <c r="AO155" s="89"/>
      <c r="AP155" s="144"/>
      <c r="AQ155" s="106"/>
      <c r="AR155" s="106"/>
      <c r="AS155" s="106"/>
      <c r="AT155" s="89"/>
      <c r="AU155" s="144"/>
      <c r="AV155" s="106"/>
      <c r="AW155" s="106"/>
      <c r="AX155" s="106"/>
      <c r="AY155" s="89"/>
      <c r="AZ155" s="144"/>
      <c r="BA155" s="106"/>
      <c r="BB155" s="106"/>
      <c r="BC155" s="106"/>
      <c r="BD155" s="89"/>
      <c r="BE155" s="144"/>
      <c r="BF155" s="106"/>
      <c r="BG155" s="106"/>
      <c r="BH155" s="106"/>
      <c r="BI155" s="89"/>
      <c r="BJ155" s="144"/>
      <c r="BK155" s="106"/>
      <c r="BL155" s="106"/>
      <c r="BM155" s="106"/>
      <c r="BN155" s="89"/>
      <c r="BO155" s="144"/>
      <c r="BP155" s="106"/>
      <c r="BQ155" s="106"/>
      <c r="BR155" s="106"/>
    </row>
    <row r="156" spans="1:78" s="90" customFormat="1" ht="10.199999999999999" hidden="1" x14ac:dyDescent="0.2">
      <c r="A156" s="307">
        <v>2</v>
      </c>
      <c r="B156" s="513" t="s">
        <v>72</v>
      </c>
      <c r="C156" s="513"/>
      <c r="D156" s="513"/>
      <c r="E156" s="513"/>
      <c r="F156" s="513"/>
      <c r="G156" s="513"/>
      <c r="H156" s="513"/>
      <c r="I156" s="513"/>
      <c r="J156" s="513"/>
      <c r="K156" s="513"/>
      <c r="L156" s="513"/>
      <c r="M156" s="513"/>
      <c r="N156" s="513"/>
      <c r="O156" s="513"/>
      <c r="P156" s="513"/>
      <c r="Q156" s="513"/>
      <c r="R156" s="513"/>
      <c r="S156" s="513"/>
      <c r="T156" s="513"/>
      <c r="U156" s="513"/>
      <c r="V156" s="513"/>
      <c r="W156" s="513"/>
      <c r="X156" s="513"/>
      <c r="Y156" s="513"/>
      <c r="Z156" s="513"/>
      <c r="AA156" s="513"/>
      <c r="AB156" s="513"/>
      <c r="AC156" s="513"/>
      <c r="AD156" s="513"/>
      <c r="AE156" s="513"/>
      <c r="AF156" s="308"/>
      <c r="AG156" s="302"/>
      <c r="AH156" s="302"/>
      <c r="AI156" s="302"/>
      <c r="AJ156" s="89"/>
      <c r="AK156" s="308"/>
      <c r="AL156" s="302"/>
      <c r="AM156" s="302"/>
      <c r="AN156" s="302"/>
      <c r="AO156" s="89"/>
      <c r="AP156" s="308"/>
      <c r="AQ156" s="302"/>
      <c r="AR156" s="302"/>
      <c r="AS156" s="302"/>
      <c r="AT156" s="89"/>
      <c r="AU156" s="145"/>
      <c r="AV156" s="107"/>
      <c r="AW156" s="107"/>
      <c r="AX156" s="107"/>
      <c r="AY156" s="89"/>
      <c r="AZ156" s="308"/>
      <c r="BA156" s="302"/>
      <c r="BB156" s="302"/>
      <c r="BC156" s="302"/>
      <c r="BD156" s="89"/>
      <c r="BE156" s="308"/>
      <c r="BF156" s="107"/>
      <c r="BG156" s="107"/>
      <c r="BH156" s="107"/>
      <c r="BI156" s="89"/>
      <c r="BJ156" s="145"/>
      <c r="BK156" s="107"/>
      <c r="BL156" s="107"/>
      <c r="BM156" s="107"/>
      <c r="BN156" s="89"/>
      <c r="BO156" s="145"/>
      <c r="BP156" s="107"/>
      <c r="BQ156" s="107"/>
      <c r="BR156" s="107"/>
    </row>
    <row r="157" spans="1:78" s="90" customFormat="1" ht="12.75" hidden="1" customHeight="1" x14ac:dyDescent="0.2">
      <c r="A157" s="307">
        <v>3</v>
      </c>
      <c r="B157" s="511" t="s">
        <v>73</v>
      </c>
      <c r="C157" s="511"/>
      <c r="D157" s="511"/>
      <c r="E157" s="511"/>
      <c r="F157" s="511"/>
      <c r="G157" s="511"/>
      <c r="H157" s="511"/>
      <c r="I157" s="511"/>
      <c r="J157" s="511"/>
      <c r="K157" s="511"/>
      <c r="L157" s="511"/>
      <c r="M157" s="511"/>
      <c r="N157" s="511"/>
      <c r="O157" s="511"/>
      <c r="P157" s="511"/>
      <c r="Q157" s="511"/>
      <c r="R157" s="511"/>
      <c r="S157" s="511"/>
      <c r="T157" s="511"/>
      <c r="U157" s="511"/>
      <c r="V157" s="511"/>
      <c r="W157" s="511"/>
      <c r="X157" s="511"/>
      <c r="Y157" s="511"/>
      <c r="Z157" s="511"/>
      <c r="AA157" s="511"/>
      <c r="AB157" s="511"/>
      <c r="AC157" s="511"/>
      <c r="AD157" s="511"/>
      <c r="AE157" s="511"/>
      <c r="AF157" s="144"/>
      <c r="AG157" s="106"/>
      <c r="AH157" s="106"/>
      <c r="AI157" s="106"/>
      <c r="AJ157" s="89"/>
      <c r="AK157" s="144"/>
      <c r="AL157" s="106"/>
      <c r="AM157" s="106"/>
      <c r="AN157" s="106"/>
      <c r="AO157" s="89"/>
      <c r="AP157" s="144"/>
      <c r="AQ157" s="106"/>
      <c r="AR157" s="106"/>
      <c r="AS157" s="106"/>
      <c r="AT157" s="89"/>
      <c r="AU157" s="144"/>
      <c r="AV157" s="106"/>
      <c r="AW157" s="106"/>
      <c r="AX157" s="106"/>
      <c r="AY157" s="89"/>
      <c r="AZ157" s="144"/>
      <c r="BA157" s="106"/>
      <c r="BB157" s="106"/>
      <c r="BC157" s="106"/>
      <c r="BD157" s="89"/>
      <c r="BE157" s="144"/>
      <c r="BF157" s="106"/>
      <c r="BG157" s="106"/>
      <c r="BH157" s="106"/>
      <c r="BI157" s="89"/>
      <c r="BJ157" s="144"/>
      <c r="BK157" s="106"/>
      <c r="BL157" s="106"/>
      <c r="BM157" s="106"/>
      <c r="BN157" s="89"/>
      <c r="BO157" s="144"/>
      <c r="BP157" s="106"/>
      <c r="BQ157" s="106"/>
      <c r="BR157" s="106"/>
    </row>
    <row r="158" spans="1:78" s="90" customFormat="1" ht="12.75" hidden="1" customHeight="1" x14ac:dyDescent="0.2">
      <c r="A158" s="307"/>
      <c r="B158" s="512" t="s">
        <v>41</v>
      </c>
      <c r="C158" s="512"/>
      <c r="D158" s="512"/>
      <c r="E158" s="512"/>
      <c r="F158" s="512"/>
      <c r="G158" s="512"/>
      <c r="H158" s="512"/>
      <c r="I158" s="512"/>
      <c r="J158" s="512"/>
      <c r="K158" s="512"/>
      <c r="L158" s="512"/>
      <c r="M158" s="512"/>
      <c r="N158" s="512"/>
      <c r="O158" s="512"/>
      <c r="P158" s="512"/>
      <c r="Q158" s="512"/>
      <c r="R158" s="512"/>
      <c r="S158" s="512"/>
      <c r="T158" s="512"/>
      <c r="U158" s="512"/>
      <c r="V158" s="512"/>
      <c r="W158" s="512"/>
      <c r="X158" s="512"/>
      <c r="Y158" s="512"/>
      <c r="Z158" s="512"/>
      <c r="AA158" s="512"/>
      <c r="AB158" s="512"/>
      <c r="AC158" s="512"/>
      <c r="AD158" s="512"/>
      <c r="AE158" s="512"/>
      <c r="AF158" s="143"/>
      <c r="AG158" s="105"/>
      <c r="AH158" s="105"/>
      <c r="AI158" s="105"/>
      <c r="AJ158" s="89"/>
      <c r="AK158" s="143"/>
      <c r="AL158" s="105"/>
      <c r="AM158" s="105"/>
      <c r="AN158" s="105"/>
      <c r="AO158" s="89"/>
      <c r="AP158" s="143"/>
      <c r="AQ158" s="105"/>
      <c r="AR158" s="105"/>
      <c r="AS158" s="105"/>
      <c r="AT158" s="89"/>
      <c r="AU158" s="143"/>
      <c r="AV158" s="105"/>
      <c r="AW158" s="105"/>
      <c r="AX158" s="105"/>
      <c r="AY158" s="89"/>
      <c r="AZ158" s="143"/>
      <c r="BA158" s="105"/>
      <c r="BB158" s="105"/>
      <c r="BC158" s="105"/>
      <c r="BD158" s="89"/>
      <c r="BE158" s="143"/>
      <c r="BF158" s="105"/>
      <c r="BG158" s="105"/>
      <c r="BH158" s="105"/>
      <c r="BI158" s="89"/>
      <c r="BJ158" s="143"/>
      <c r="BK158" s="105"/>
      <c r="BL158" s="105"/>
      <c r="BM158" s="105"/>
      <c r="BN158" s="89"/>
      <c r="BO158" s="143"/>
      <c r="BP158" s="105"/>
      <c r="BQ158" s="105"/>
      <c r="BR158" s="105"/>
    </row>
    <row r="159" spans="1:78" s="90" customFormat="1" ht="12.75" hidden="1" customHeight="1" x14ac:dyDescent="0.2">
      <c r="A159" s="307">
        <v>1</v>
      </c>
      <c r="B159" s="511" t="s">
        <v>74</v>
      </c>
      <c r="C159" s="511"/>
      <c r="D159" s="511"/>
      <c r="E159" s="511"/>
      <c r="F159" s="511"/>
      <c r="G159" s="511"/>
      <c r="H159" s="511"/>
      <c r="I159" s="511"/>
      <c r="J159" s="511"/>
      <c r="K159" s="511"/>
      <c r="L159" s="511"/>
      <c r="M159" s="511"/>
      <c r="N159" s="511"/>
      <c r="O159" s="511"/>
      <c r="P159" s="511"/>
      <c r="Q159" s="511"/>
      <c r="R159" s="511"/>
      <c r="S159" s="511"/>
      <c r="T159" s="511"/>
      <c r="U159" s="511"/>
      <c r="V159" s="511"/>
      <c r="W159" s="511"/>
      <c r="X159" s="511"/>
      <c r="Y159" s="511"/>
      <c r="Z159" s="511"/>
      <c r="AA159" s="511"/>
      <c r="AB159" s="511"/>
      <c r="AC159" s="511"/>
      <c r="AD159" s="511"/>
      <c r="AE159" s="511"/>
      <c r="AF159" s="144"/>
      <c r="AG159" s="106"/>
      <c r="AH159" s="106"/>
      <c r="AI159" s="106"/>
      <c r="AJ159" s="89"/>
      <c r="AK159" s="144"/>
      <c r="AL159" s="106"/>
      <c r="AM159" s="106"/>
      <c r="AN159" s="106"/>
      <c r="AO159" s="89"/>
      <c r="AP159" s="144"/>
      <c r="AQ159" s="106"/>
      <c r="AR159" s="106"/>
      <c r="AS159" s="106"/>
      <c r="AT159" s="89"/>
      <c r="AU159" s="144"/>
      <c r="AV159" s="106"/>
      <c r="AW159" s="106"/>
      <c r="AX159" s="106"/>
      <c r="AY159" s="89"/>
      <c r="AZ159" s="144"/>
      <c r="BA159" s="106"/>
      <c r="BB159" s="106"/>
      <c r="BC159" s="106"/>
      <c r="BD159" s="89"/>
      <c r="BE159" s="144"/>
      <c r="BF159" s="106"/>
      <c r="BG159" s="106"/>
      <c r="BH159" s="106"/>
      <c r="BI159" s="89"/>
      <c r="BJ159" s="144"/>
      <c r="BK159" s="106"/>
      <c r="BL159" s="106"/>
      <c r="BM159" s="106"/>
      <c r="BN159" s="89"/>
      <c r="BO159" s="144"/>
      <c r="BP159" s="106"/>
      <c r="BQ159" s="106"/>
      <c r="BR159" s="106"/>
      <c r="BS159" s="41"/>
      <c r="BT159" s="41"/>
      <c r="BU159" s="41"/>
      <c r="BV159" s="41"/>
      <c r="BW159" s="41"/>
      <c r="BX159" s="41"/>
      <c r="BY159" s="41"/>
      <c r="BZ159" s="41"/>
    </row>
    <row r="160" spans="1:78" s="90" customFormat="1" ht="12.75" hidden="1" customHeight="1" x14ac:dyDescent="0.2">
      <c r="A160" s="307">
        <v>2</v>
      </c>
      <c r="B160" s="511" t="s">
        <v>75</v>
      </c>
      <c r="C160" s="511"/>
      <c r="D160" s="511"/>
      <c r="E160" s="511"/>
      <c r="F160" s="511"/>
      <c r="G160" s="511"/>
      <c r="H160" s="511"/>
      <c r="I160" s="511"/>
      <c r="J160" s="511"/>
      <c r="K160" s="511"/>
      <c r="L160" s="511"/>
      <c r="M160" s="511"/>
      <c r="N160" s="511"/>
      <c r="O160" s="511"/>
      <c r="P160" s="511"/>
      <c r="Q160" s="511"/>
      <c r="R160" s="511"/>
      <c r="S160" s="511"/>
      <c r="T160" s="511"/>
      <c r="U160" s="511"/>
      <c r="V160" s="511"/>
      <c r="W160" s="511"/>
      <c r="X160" s="511"/>
      <c r="Y160" s="511"/>
      <c r="Z160" s="511"/>
      <c r="AA160" s="511"/>
      <c r="AB160" s="511"/>
      <c r="AC160" s="511"/>
      <c r="AD160" s="511"/>
      <c r="AE160" s="511"/>
      <c r="AF160" s="144"/>
      <c r="AG160" s="106"/>
      <c r="AH160" s="106"/>
      <c r="AI160" s="106"/>
      <c r="AJ160" s="89"/>
      <c r="AK160" s="144"/>
      <c r="AL160" s="106"/>
      <c r="AM160" s="106"/>
      <c r="AN160" s="106"/>
      <c r="AO160" s="89"/>
      <c r="AP160" s="144"/>
      <c r="AQ160" s="106"/>
      <c r="AR160" s="106"/>
      <c r="AS160" s="106"/>
      <c r="AT160" s="89"/>
      <c r="AU160" s="144"/>
      <c r="AV160" s="106"/>
      <c r="AW160" s="106"/>
      <c r="AX160" s="106"/>
      <c r="AY160" s="89"/>
      <c r="AZ160" s="144"/>
      <c r="BA160" s="106"/>
      <c r="BB160" s="106"/>
      <c r="BC160" s="106"/>
      <c r="BD160" s="89"/>
      <c r="BE160" s="144"/>
      <c r="BF160" s="106"/>
      <c r="BG160" s="106"/>
      <c r="BH160" s="106"/>
      <c r="BI160" s="89"/>
      <c r="BJ160" s="144"/>
      <c r="BK160" s="106"/>
      <c r="BL160" s="106"/>
      <c r="BM160" s="106"/>
      <c r="BN160" s="89"/>
      <c r="BO160" s="144"/>
      <c r="BP160" s="106"/>
      <c r="BQ160" s="106"/>
      <c r="BR160" s="106"/>
      <c r="BS160" s="41"/>
      <c r="BT160" s="41"/>
      <c r="BU160" s="41"/>
      <c r="BV160" s="41"/>
      <c r="BW160" s="41"/>
      <c r="BX160" s="41"/>
      <c r="BY160" s="41"/>
      <c r="BZ160" s="41"/>
    </row>
    <row r="161" spans="1:78" s="90" customFormat="1" ht="12.75" hidden="1" customHeight="1" x14ac:dyDescent="0.2">
      <c r="A161" s="307">
        <v>3</v>
      </c>
      <c r="B161" s="511" t="s">
        <v>76</v>
      </c>
      <c r="C161" s="511"/>
      <c r="D161" s="511"/>
      <c r="E161" s="511"/>
      <c r="F161" s="511"/>
      <c r="G161" s="511"/>
      <c r="H161" s="511"/>
      <c r="I161" s="511"/>
      <c r="J161" s="511"/>
      <c r="K161" s="511"/>
      <c r="L161" s="511"/>
      <c r="M161" s="511"/>
      <c r="N161" s="511"/>
      <c r="O161" s="511"/>
      <c r="P161" s="511"/>
      <c r="Q161" s="511"/>
      <c r="R161" s="511"/>
      <c r="S161" s="511"/>
      <c r="T161" s="511"/>
      <c r="U161" s="511"/>
      <c r="V161" s="511"/>
      <c r="W161" s="511"/>
      <c r="X161" s="511"/>
      <c r="Y161" s="511"/>
      <c r="Z161" s="511"/>
      <c r="AA161" s="511"/>
      <c r="AB161" s="511"/>
      <c r="AC161" s="511"/>
      <c r="AD161" s="511"/>
      <c r="AE161" s="511"/>
      <c r="AF161" s="144"/>
      <c r="AG161" s="106"/>
      <c r="AH161" s="106"/>
      <c r="AI161" s="106"/>
      <c r="AJ161" s="89"/>
      <c r="AK161" s="144"/>
      <c r="AL161" s="106"/>
      <c r="AM161" s="106"/>
      <c r="AN161" s="106"/>
      <c r="AO161" s="89"/>
      <c r="AP161" s="144"/>
      <c r="AQ161" s="106"/>
      <c r="AR161" s="106"/>
      <c r="AS161" s="106"/>
      <c r="AT161" s="89"/>
      <c r="AU161" s="144"/>
      <c r="AV161" s="106"/>
      <c r="AW161" s="106"/>
      <c r="AX161" s="106"/>
      <c r="AY161" s="89"/>
      <c r="AZ161" s="144"/>
      <c r="BA161" s="106"/>
      <c r="BB161" s="106"/>
      <c r="BC161" s="106"/>
      <c r="BD161" s="89"/>
      <c r="BE161" s="144"/>
      <c r="BF161" s="106"/>
      <c r="BG161" s="106"/>
      <c r="BH161" s="106"/>
      <c r="BI161" s="89"/>
      <c r="BJ161" s="144"/>
      <c r="BK161" s="106"/>
      <c r="BL161" s="106"/>
      <c r="BM161" s="106"/>
      <c r="BN161" s="89"/>
      <c r="BO161" s="144"/>
      <c r="BP161" s="106"/>
      <c r="BQ161" s="106"/>
      <c r="BR161" s="106"/>
      <c r="BS161" s="41"/>
      <c r="BT161" s="41"/>
      <c r="BU161" s="41"/>
      <c r="BV161" s="41"/>
      <c r="BW161" s="41"/>
      <c r="BX161" s="41"/>
      <c r="BY161" s="41"/>
      <c r="BZ161" s="41"/>
    </row>
    <row r="162" spans="1:78" s="90" customFormat="1" ht="12.75" hidden="1" customHeight="1" x14ac:dyDescent="0.2">
      <c r="A162" s="307"/>
      <c r="B162" s="512" t="s">
        <v>52</v>
      </c>
      <c r="C162" s="512"/>
      <c r="D162" s="512"/>
      <c r="E162" s="512"/>
      <c r="F162" s="512"/>
      <c r="G162" s="512"/>
      <c r="H162" s="512"/>
      <c r="I162" s="512"/>
      <c r="J162" s="512"/>
      <c r="K162" s="512"/>
      <c r="L162" s="512"/>
      <c r="M162" s="512"/>
      <c r="N162" s="512"/>
      <c r="O162" s="512"/>
      <c r="P162" s="512"/>
      <c r="Q162" s="512"/>
      <c r="R162" s="512"/>
      <c r="S162" s="512"/>
      <c r="T162" s="512"/>
      <c r="U162" s="512"/>
      <c r="V162" s="512"/>
      <c r="W162" s="512"/>
      <c r="X162" s="512"/>
      <c r="Y162" s="512"/>
      <c r="Z162" s="512"/>
      <c r="AA162" s="512"/>
      <c r="AB162" s="512"/>
      <c r="AC162" s="512"/>
      <c r="AD162" s="512"/>
      <c r="AE162" s="512"/>
      <c r="AF162" s="143"/>
      <c r="AG162" s="105"/>
      <c r="AH162" s="105"/>
      <c r="AI162" s="105"/>
      <c r="AJ162" s="89"/>
      <c r="AK162" s="143"/>
      <c r="AL162" s="105"/>
      <c r="AM162" s="105"/>
      <c r="AN162" s="105"/>
      <c r="AO162" s="89"/>
      <c r="AP162" s="143"/>
      <c r="AQ162" s="105"/>
      <c r="AR162" s="105"/>
      <c r="AS162" s="105"/>
      <c r="AT162" s="89"/>
      <c r="AU162" s="143"/>
      <c r="AV162" s="105"/>
      <c r="AW162" s="105"/>
      <c r="AX162" s="105"/>
      <c r="AY162" s="89"/>
      <c r="AZ162" s="143"/>
      <c r="BA162" s="105"/>
      <c r="BB162" s="105"/>
      <c r="BC162" s="105"/>
      <c r="BD162" s="89"/>
      <c r="BE162" s="143"/>
      <c r="BF162" s="105"/>
      <c r="BG162" s="105"/>
      <c r="BH162" s="105"/>
      <c r="BI162" s="89"/>
      <c r="BJ162" s="143"/>
      <c r="BK162" s="105"/>
      <c r="BL162" s="105"/>
      <c r="BM162" s="105"/>
      <c r="BN162" s="89"/>
      <c r="BO162" s="143"/>
      <c r="BP162" s="105"/>
      <c r="BQ162" s="105"/>
      <c r="BR162" s="105"/>
      <c r="BS162" s="41"/>
      <c r="BT162" s="41"/>
      <c r="BU162" s="41"/>
      <c r="BV162" s="41"/>
      <c r="BW162" s="41"/>
      <c r="BX162" s="41"/>
      <c r="BY162" s="41"/>
      <c r="BZ162" s="41"/>
    </row>
    <row r="163" spans="1:78" s="90" customFormat="1" ht="12.75" hidden="1" customHeight="1" x14ac:dyDescent="0.2">
      <c r="A163" s="307">
        <v>1</v>
      </c>
      <c r="B163" s="511" t="s">
        <v>77</v>
      </c>
      <c r="C163" s="511"/>
      <c r="D163" s="511"/>
      <c r="E163" s="511"/>
      <c r="F163" s="511"/>
      <c r="G163" s="511"/>
      <c r="H163" s="511"/>
      <c r="I163" s="511"/>
      <c r="J163" s="511"/>
      <c r="K163" s="511"/>
      <c r="L163" s="511"/>
      <c r="M163" s="511"/>
      <c r="N163" s="511"/>
      <c r="O163" s="511"/>
      <c r="P163" s="511"/>
      <c r="Q163" s="511"/>
      <c r="R163" s="511"/>
      <c r="S163" s="511"/>
      <c r="T163" s="511"/>
      <c r="U163" s="511"/>
      <c r="V163" s="511"/>
      <c r="W163" s="511"/>
      <c r="X163" s="511"/>
      <c r="Y163" s="511"/>
      <c r="Z163" s="511"/>
      <c r="AA163" s="511"/>
      <c r="AB163" s="511"/>
      <c r="AC163" s="511"/>
      <c r="AD163" s="511"/>
      <c r="AE163" s="511"/>
      <c r="AF163" s="144"/>
      <c r="AG163" s="106"/>
      <c r="AH163" s="106"/>
      <c r="AI163" s="106"/>
      <c r="AJ163" s="89"/>
      <c r="AK163" s="144"/>
      <c r="AL163" s="106"/>
      <c r="AM163" s="106"/>
      <c r="AN163" s="106"/>
      <c r="AO163" s="89"/>
      <c r="AP163" s="144"/>
      <c r="AQ163" s="106"/>
      <c r="AR163" s="106"/>
      <c r="AS163" s="106"/>
      <c r="AT163" s="89"/>
      <c r="AU163" s="146"/>
      <c r="AV163" s="108"/>
      <c r="AW163" s="108"/>
      <c r="AX163" s="108"/>
      <c r="AY163" s="89"/>
      <c r="AZ163" s="144"/>
      <c r="BA163" s="106"/>
      <c r="BB163" s="106"/>
      <c r="BC163" s="106"/>
      <c r="BD163" s="89"/>
      <c r="BE163" s="144"/>
      <c r="BF163" s="108"/>
      <c r="BG163" s="108"/>
      <c r="BH163" s="108"/>
      <c r="BI163" s="89"/>
      <c r="BJ163" s="146"/>
      <c r="BK163" s="108"/>
      <c r="BL163" s="108"/>
      <c r="BM163" s="108"/>
      <c r="BN163" s="89"/>
      <c r="BO163" s="146"/>
      <c r="BP163" s="108"/>
      <c r="BQ163" s="108"/>
      <c r="BR163" s="108"/>
      <c r="BS163" s="41"/>
      <c r="BT163" s="41"/>
      <c r="BU163" s="41"/>
      <c r="BV163" s="41"/>
      <c r="BW163" s="41"/>
      <c r="BX163" s="41"/>
      <c r="BY163" s="41"/>
      <c r="BZ163" s="41"/>
    </row>
    <row r="164" spans="1:78" s="90" customFormat="1" ht="12.75" hidden="1" customHeight="1" x14ac:dyDescent="0.2">
      <c r="A164" s="307">
        <v>2</v>
      </c>
      <c r="B164" s="511" t="s">
        <v>78</v>
      </c>
      <c r="C164" s="511"/>
      <c r="D164" s="511"/>
      <c r="E164" s="511"/>
      <c r="F164" s="511"/>
      <c r="G164" s="511"/>
      <c r="H164" s="511"/>
      <c r="I164" s="511"/>
      <c r="J164" s="511"/>
      <c r="K164" s="511"/>
      <c r="L164" s="511"/>
      <c r="M164" s="511"/>
      <c r="N164" s="511"/>
      <c r="O164" s="511"/>
      <c r="P164" s="511"/>
      <c r="Q164" s="511"/>
      <c r="R164" s="511"/>
      <c r="S164" s="511"/>
      <c r="T164" s="511"/>
      <c r="U164" s="511"/>
      <c r="V164" s="511"/>
      <c r="W164" s="511"/>
      <c r="X164" s="511"/>
      <c r="Y164" s="511"/>
      <c r="Z164" s="511"/>
      <c r="AA164" s="511"/>
      <c r="AB164" s="511"/>
      <c r="AC164" s="511"/>
      <c r="AD164" s="511"/>
      <c r="AE164" s="511"/>
      <c r="AF164" s="144"/>
      <c r="AG164" s="106"/>
      <c r="AH164" s="106"/>
      <c r="AI164" s="106"/>
      <c r="AJ164" s="89"/>
      <c r="AK164" s="144"/>
      <c r="AL164" s="106"/>
      <c r="AM164" s="106"/>
      <c r="AN164" s="106"/>
      <c r="AO164" s="89"/>
      <c r="AP164" s="144"/>
      <c r="AQ164" s="106"/>
      <c r="AR164" s="106"/>
      <c r="AS164" s="106"/>
      <c r="AT164" s="89"/>
      <c r="AU164" s="146"/>
      <c r="AV164" s="108"/>
      <c r="AW164" s="108"/>
      <c r="AX164" s="108"/>
      <c r="AY164" s="89"/>
      <c r="AZ164" s="144"/>
      <c r="BA164" s="106"/>
      <c r="BB164" s="106"/>
      <c r="BC164" s="106"/>
      <c r="BD164" s="89"/>
      <c r="BE164" s="144"/>
      <c r="BF164" s="108"/>
      <c r="BG164" s="108"/>
      <c r="BH164" s="108"/>
      <c r="BI164" s="89"/>
      <c r="BJ164" s="146"/>
      <c r="BK164" s="108"/>
      <c r="BL164" s="108"/>
      <c r="BM164" s="108"/>
      <c r="BN164" s="89"/>
      <c r="BO164" s="146"/>
      <c r="BP164" s="108"/>
      <c r="BQ164" s="108"/>
      <c r="BR164" s="108"/>
      <c r="BS164" s="41"/>
      <c r="BT164" s="41"/>
      <c r="BU164" s="41"/>
      <c r="BV164" s="41"/>
      <c r="BW164" s="41"/>
      <c r="BX164" s="41"/>
      <c r="BY164" s="41"/>
      <c r="BZ164" s="41"/>
    </row>
    <row r="165" spans="1:78" s="90" customFormat="1" ht="12.75" hidden="1" customHeight="1" x14ac:dyDescent="0.2">
      <c r="A165" s="307">
        <v>3</v>
      </c>
      <c r="B165" s="511" t="s">
        <v>79</v>
      </c>
      <c r="C165" s="511"/>
      <c r="D165" s="511"/>
      <c r="E165" s="511"/>
      <c r="F165" s="511"/>
      <c r="G165" s="511"/>
      <c r="H165" s="511"/>
      <c r="I165" s="511"/>
      <c r="J165" s="511"/>
      <c r="K165" s="511"/>
      <c r="L165" s="511"/>
      <c r="M165" s="511"/>
      <c r="N165" s="511"/>
      <c r="O165" s="511"/>
      <c r="P165" s="511"/>
      <c r="Q165" s="511"/>
      <c r="R165" s="511"/>
      <c r="S165" s="511"/>
      <c r="T165" s="511"/>
      <c r="U165" s="511"/>
      <c r="V165" s="511"/>
      <c r="W165" s="511"/>
      <c r="X165" s="511"/>
      <c r="Y165" s="511"/>
      <c r="Z165" s="511"/>
      <c r="AA165" s="511"/>
      <c r="AB165" s="511"/>
      <c r="AC165" s="511"/>
      <c r="AD165" s="511"/>
      <c r="AE165" s="511"/>
      <c r="AF165" s="144"/>
      <c r="AG165" s="106"/>
      <c r="AH165" s="106"/>
      <c r="AI165" s="106"/>
      <c r="AJ165" s="89"/>
      <c r="AK165" s="144"/>
      <c r="AL165" s="106"/>
      <c r="AM165" s="106"/>
      <c r="AN165" s="106"/>
      <c r="AO165" s="89"/>
      <c r="AP165" s="144"/>
      <c r="AQ165" s="106"/>
      <c r="AR165" s="106"/>
      <c r="AS165" s="106"/>
      <c r="AT165" s="89"/>
      <c r="AU165" s="146"/>
      <c r="AV165" s="108"/>
      <c r="AW165" s="108"/>
      <c r="AX165" s="108"/>
      <c r="AY165" s="89"/>
      <c r="AZ165" s="144"/>
      <c r="BA165" s="106"/>
      <c r="BB165" s="106"/>
      <c r="BC165" s="106"/>
      <c r="BD165" s="89"/>
      <c r="BE165" s="144"/>
      <c r="BF165" s="108"/>
      <c r="BG165" s="108"/>
      <c r="BH165" s="108"/>
      <c r="BI165" s="89"/>
      <c r="BJ165" s="146"/>
      <c r="BK165" s="108"/>
      <c r="BL165" s="108"/>
      <c r="BM165" s="108"/>
      <c r="BN165" s="89"/>
      <c r="BO165" s="146"/>
      <c r="BP165" s="108"/>
      <c r="BQ165" s="108"/>
      <c r="BR165" s="108"/>
      <c r="BS165" s="41"/>
      <c r="BT165" s="41"/>
      <c r="BU165" s="41"/>
      <c r="BV165" s="41"/>
      <c r="BW165" s="41"/>
      <c r="BX165" s="41"/>
      <c r="BY165" s="41"/>
      <c r="BZ165" s="41"/>
    </row>
    <row r="166" spans="1:78" s="90" customFormat="1" ht="12.75" hidden="1" customHeight="1" x14ac:dyDescent="0.2">
      <c r="A166" s="307"/>
      <c r="B166" s="512" t="s">
        <v>42</v>
      </c>
      <c r="C166" s="512"/>
      <c r="D166" s="512"/>
      <c r="E166" s="512"/>
      <c r="F166" s="512"/>
      <c r="G166" s="512"/>
      <c r="H166" s="512"/>
      <c r="I166" s="512"/>
      <c r="J166" s="512"/>
      <c r="K166" s="512"/>
      <c r="L166" s="512"/>
      <c r="M166" s="512"/>
      <c r="N166" s="512"/>
      <c r="O166" s="512"/>
      <c r="P166" s="512"/>
      <c r="Q166" s="512"/>
      <c r="R166" s="512"/>
      <c r="S166" s="512"/>
      <c r="T166" s="512"/>
      <c r="U166" s="512"/>
      <c r="V166" s="512"/>
      <c r="W166" s="512"/>
      <c r="X166" s="512"/>
      <c r="Y166" s="512"/>
      <c r="Z166" s="512"/>
      <c r="AA166" s="512"/>
      <c r="AB166" s="512"/>
      <c r="AC166" s="512"/>
      <c r="AD166" s="512"/>
      <c r="AE166" s="512"/>
      <c r="AF166" s="143"/>
      <c r="AG166" s="105"/>
      <c r="AH166" s="105"/>
      <c r="AI166" s="105"/>
      <c r="AJ166" s="89"/>
      <c r="AK166" s="143"/>
      <c r="AL166" s="105"/>
      <c r="AM166" s="105"/>
      <c r="AN166" s="105"/>
      <c r="AO166" s="89"/>
      <c r="AP166" s="143"/>
      <c r="AQ166" s="105"/>
      <c r="AR166" s="105"/>
      <c r="AS166" s="105"/>
      <c r="AT166" s="89"/>
      <c r="AU166" s="143"/>
      <c r="AV166" s="105"/>
      <c r="AW166" s="105"/>
      <c r="AX166" s="105"/>
      <c r="AY166" s="89"/>
      <c r="AZ166" s="143"/>
      <c r="BA166" s="105"/>
      <c r="BB166" s="105"/>
      <c r="BC166" s="105"/>
      <c r="BD166" s="89"/>
      <c r="BE166" s="143"/>
      <c r="BF166" s="105"/>
      <c r="BG166" s="105"/>
      <c r="BH166" s="105"/>
      <c r="BI166" s="89"/>
      <c r="BJ166" s="143"/>
      <c r="BK166" s="105"/>
      <c r="BL166" s="105"/>
      <c r="BM166" s="105"/>
      <c r="BN166" s="89"/>
      <c r="BO166" s="143"/>
      <c r="BP166" s="105"/>
      <c r="BQ166" s="105"/>
      <c r="BR166" s="105"/>
      <c r="BS166" s="41"/>
      <c r="BT166" s="41"/>
      <c r="BU166" s="41"/>
      <c r="BV166" s="41"/>
      <c r="BW166" s="41"/>
      <c r="BX166" s="41"/>
      <c r="BY166" s="41"/>
      <c r="BZ166" s="41"/>
    </row>
    <row r="167" spans="1:78" s="90" customFormat="1" ht="12.75" hidden="1" customHeight="1" x14ac:dyDescent="0.2">
      <c r="A167" s="307">
        <v>1</v>
      </c>
      <c r="B167" s="511" t="s">
        <v>80</v>
      </c>
      <c r="C167" s="511"/>
      <c r="D167" s="511"/>
      <c r="E167" s="511"/>
      <c r="F167" s="511"/>
      <c r="G167" s="511"/>
      <c r="H167" s="511"/>
      <c r="I167" s="511"/>
      <c r="J167" s="511"/>
      <c r="K167" s="511"/>
      <c r="L167" s="511"/>
      <c r="M167" s="511"/>
      <c r="N167" s="511"/>
      <c r="O167" s="511"/>
      <c r="P167" s="511"/>
      <c r="Q167" s="511"/>
      <c r="R167" s="511"/>
      <c r="S167" s="511"/>
      <c r="T167" s="511"/>
      <c r="U167" s="511"/>
      <c r="V167" s="511"/>
      <c r="W167" s="511"/>
      <c r="X167" s="511"/>
      <c r="Y167" s="511"/>
      <c r="Z167" s="511"/>
      <c r="AA167" s="511"/>
      <c r="AB167" s="511"/>
      <c r="AC167" s="511"/>
      <c r="AD167" s="511"/>
      <c r="AE167" s="511"/>
      <c r="AF167" s="144"/>
      <c r="AG167" s="106"/>
      <c r="AH167" s="106"/>
      <c r="AI167" s="106"/>
      <c r="AJ167" s="89"/>
      <c r="AK167" s="144"/>
      <c r="AL167" s="106"/>
      <c r="AM167" s="106"/>
      <c r="AN167" s="106"/>
      <c r="AO167" s="89"/>
      <c r="AP167" s="144"/>
      <c r="AQ167" s="106"/>
      <c r="AR167" s="106"/>
      <c r="AS167" s="106"/>
      <c r="AT167" s="89"/>
      <c r="AU167" s="144"/>
      <c r="AV167" s="106"/>
      <c r="AW167" s="106"/>
      <c r="AX167" s="106"/>
      <c r="AY167" s="89"/>
      <c r="AZ167" s="144"/>
      <c r="BA167" s="106"/>
      <c r="BB167" s="106"/>
      <c r="BC167" s="106"/>
      <c r="BD167" s="89"/>
      <c r="BE167" s="144"/>
      <c r="BF167" s="106"/>
      <c r="BG167" s="106"/>
      <c r="BH167" s="106"/>
      <c r="BI167" s="89"/>
      <c r="BJ167" s="144"/>
      <c r="BK167" s="106"/>
      <c r="BL167" s="106"/>
      <c r="BM167" s="106"/>
      <c r="BN167" s="89"/>
      <c r="BO167" s="144"/>
      <c r="BP167" s="106"/>
      <c r="BQ167" s="106"/>
      <c r="BR167" s="106"/>
      <c r="BS167" s="41"/>
      <c r="BT167" s="41"/>
      <c r="BU167" s="41"/>
      <c r="BV167" s="41"/>
      <c r="BW167" s="41"/>
      <c r="BX167" s="41"/>
      <c r="BY167" s="41"/>
      <c r="BZ167" s="41"/>
    </row>
    <row r="168" spans="1:78" s="90" customFormat="1" ht="12.75" hidden="1" customHeight="1" x14ac:dyDescent="0.2">
      <c r="A168" s="307">
        <v>2</v>
      </c>
      <c r="B168" s="511" t="s">
        <v>81</v>
      </c>
      <c r="C168" s="511"/>
      <c r="D168" s="511"/>
      <c r="E168" s="511"/>
      <c r="F168" s="511"/>
      <c r="G168" s="511"/>
      <c r="H168" s="511"/>
      <c r="I168" s="511"/>
      <c r="J168" s="511"/>
      <c r="K168" s="511"/>
      <c r="L168" s="511"/>
      <c r="M168" s="511"/>
      <c r="N168" s="511"/>
      <c r="O168" s="511"/>
      <c r="P168" s="511"/>
      <c r="Q168" s="511"/>
      <c r="R168" s="511"/>
      <c r="S168" s="511"/>
      <c r="T168" s="511"/>
      <c r="U168" s="511"/>
      <c r="V168" s="511"/>
      <c r="W168" s="511"/>
      <c r="X168" s="511"/>
      <c r="Y168" s="511"/>
      <c r="Z168" s="511"/>
      <c r="AA168" s="511"/>
      <c r="AB168" s="511"/>
      <c r="AC168" s="511"/>
      <c r="AD168" s="511"/>
      <c r="AE168" s="511"/>
      <c r="AF168" s="144"/>
      <c r="AG168" s="106"/>
      <c r="AH168" s="106"/>
      <c r="AI168" s="106"/>
      <c r="AJ168" s="89"/>
      <c r="AK168" s="144"/>
      <c r="AL168" s="106"/>
      <c r="AM168" s="106"/>
      <c r="AN168" s="106"/>
      <c r="AO168" s="89"/>
      <c r="AP168" s="144"/>
      <c r="AQ168" s="106"/>
      <c r="AR168" s="106"/>
      <c r="AS168" s="106"/>
      <c r="AT168" s="89"/>
      <c r="AU168" s="144"/>
      <c r="AV168" s="106"/>
      <c r="AW168" s="106"/>
      <c r="AX168" s="106"/>
      <c r="AY168" s="89"/>
      <c r="AZ168" s="144"/>
      <c r="BA168" s="106"/>
      <c r="BB168" s="106"/>
      <c r="BC168" s="106"/>
      <c r="BD168" s="89"/>
      <c r="BE168" s="144"/>
      <c r="BF168" s="106"/>
      <c r="BG168" s="106"/>
      <c r="BH168" s="106"/>
      <c r="BI168" s="89"/>
      <c r="BJ168" s="144"/>
      <c r="BK168" s="106"/>
      <c r="BL168" s="106"/>
      <c r="BM168" s="106"/>
      <c r="BN168" s="89"/>
      <c r="BO168" s="144"/>
      <c r="BP168" s="106"/>
      <c r="BQ168" s="106"/>
      <c r="BR168" s="106"/>
      <c r="BS168" s="41"/>
      <c r="BT168" s="41"/>
      <c r="BU168" s="41"/>
      <c r="BV168" s="41"/>
      <c r="BW168" s="41"/>
      <c r="BX168" s="41"/>
      <c r="BY168" s="41"/>
      <c r="BZ168" s="41"/>
    </row>
    <row r="169" spans="1:78" s="90" customFormat="1" ht="12.75" hidden="1" customHeight="1" x14ac:dyDescent="0.2">
      <c r="A169" s="307">
        <v>3</v>
      </c>
      <c r="B169" s="511" t="s">
        <v>82</v>
      </c>
      <c r="C169" s="511"/>
      <c r="D169" s="511"/>
      <c r="E169" s="511"/>
      <c r="F169" s="511"/>
      <c r="G169" s="511"/>
      <c r="H169" s="511"/>
      <c r="I169" s="511"/>
      <c r="J169" s="511"/>
      <c r="K169" s="511"/>
      <c r="L169" s="511"/>
      <c r="M169" s="511"/>
      <c r="N169" s="511"/>
      <c r="O169" s="511"/>
      <c r="P169" s="511"/>
      <c r="Q169" s="511"/>
      <c r="R169" s="511"/>
      <c r="S169" s="511"/>
      <c r="T169" s="511"/>
      <c r="U169" s="511"/>
      <c r="V169" s="511"/>
      <c r="W169" s="511"/>
      <c r="X169" s="511"/>
      <c r="Y169" s="511"/>
      <c r="Z169" s="511"/>
      <c r="AA169" s="511"/>
      <c r="AB169" s="511"/>
      <c r="AC169" s="511"/>
      <c r="AD169" s="511"/>
      <c r="AE169" s="511"/>
      <c r="AF169" s="144"/>
      <c r="AG169" s="106"/>
      <c r="AH169" s="106"/>
      <c r="AI169" s="106"/>
      <c r="AJ169" s="89"/>
      <c r="AK169" s="144"/>
      <c r="AL169" s="106"/>
      <c r="AM169" s="106"/>
      <c r="AN169" s="106"/>
      <c r="AO169" s="89"/>
      <c r="AP169" s="144"/>
      <c r="AQ169" s="106"/>
      <c r="AR169" s="106"/>
      <c r="AS169" s="106"/>
      <c r="AT169" s="89"/>
      <c r="AU169" s="144"/>
      <c r="AV169" s="106"/>
      <c r="AW169" s="106"/>
      <c r="AX169" s="106"/>
      <c r="AY169" s="89"/>
      <c r="AZ169" s="144"/>
      <c r="BA169" s="106"/>
      <c r="BB169" s="106"/>
      <c r="BC169" s="106"/>
      <c r="BD169" s="89"/>
      <c r="BE169" s="144"/>
      <c r="BF169" s="106"/>
      <c r="BG169" s="106"/>
      <c r="BH169" s="106"/>
      <c r="BI169" s="89"/>
      <c r="BJ169" s="144"/>
      <c r="BK169" s="106"/>
      <c r="BL169" s="106"/>
      <c r="BM169" s="106"/>
      <c r="BN169" s="89"/>
      <c r="BO169" s="144"/>
      <c r="BP169" s="106"/>
      <c r="BQ169" s="106"/>
      <c r="BR169" s="106"/>
      <c r="BS169" s="41"/>
      <c r="BT169" s="41"/>
      <c r="BU169" s="41"/>
      <c r="BV169" s="41"/>
      <c r="BW169" s="41"/>
      <c r="BX169" s="41"/>
      <c r="BY169" s="41"/>
      <c r="BZ169" s="41"/>
    </row>
    <row r="170" spans="1:78" s="90" customFormat="1" ht="12.75" hidden="1" customHeight="1" x14ac:dyDescent="0.2">
      <c r="A170" s="307"/>
      <c r="B170" s="512" t="s">
        <v>43</v>
      </c>
      <c r="C170" s="512"/>
      <c r="D170" s="512"/>
      <c r="E170" s="512"/>
      <c r="F170" s="512"/>
      <c r="G170" s="512"/>
      <c r="H170" s="512"/>
      <c r="I170" s="512"/>
      <c r="J170" s="512"/>
      <c r="K170" s="512"/>
      <c r="L170" s="512"/>
      <c r="M170" s="512"/>
      <c r="N170" s="512"/>
      <c r="O170" s="512"/>
      <c r="P170" s="512"/>
      <c r="Q170" s="512"/>
      <c r="R170" s="512"/>
      <c r="S170" s="512"/>
      <c r="T170" s="512"/>
      <c r="U170" s="512"/>
      <c r="V170" s="512"/>
      <c r="W170" s="512"/>
      <c r="X170" s="512"/>
      <c r="Y170" s="512"/>
      <c r="Z170" s="512"/>
      <c r="AA170" s="512"/>
      <c r="AB170" s="512"/>
      <c r="AC170" s="512"/>
      <c r="AD170" s="512"/>
      <c r="AE170" s="512"/>
      <c r="AF170" s="143"/>
      <c r="AG170" s="105"/>
      <c r="AH170" s="105"/>
      <c r="AI170" s="105"/>
      <c r="AJ170" s="89"/>
      <c r="AK170" s="143"/>
      <c r="AL170" s="105"/>
      <c r="AM170" s="105"/>
      <c r="AN170" s="105"/>
      <c r="AO170" s="89"/>
      <c r="AP170" s="143"/>
      <c r="AQ170" s="105"/>
      <c r="AR170" s="105"/>
      <c r="AS170" s="105"/>
      <c r="AT170" s="89"/>
      <c r="AU170" s="143"/>
      <c r="AV170" s="105"/>
      <c r="AW170" s="105"/>
      <c r="AX170" s="105"/>
      <c r="AY170" s="89"/>
      <c r="AZ170" s="143"/>
      <c r="BA170" s="105"/>
      <c r="BB170" s="105"/>
      <c r="BC170" s="105"/>
      <c r="BD170" s="89"/>
      <c r="BE170" s="143"/>
      <c r="BF170" s="105"/>
      <c r="BG170" s="105"/>
      <c r="BH170" s="105"/>
      <c r="BI170" s="89"/>
      <c r="BJ170" s="143"/>
      <c r="BK170" s="105"/>
      <c r="BL170" s="105"/>
      <c r="BM170" s="105"/>
      <c r="BN170" s="89"/>
      <c r="BO170" s="143"/>
      <c r="BP170" s="105"/>
      <c r="BQ170" s="105"/>
      <c r="BR170" s="105"/>
      <c r="BS170" s="41"/>
      <c r="BT170" s="41"/>
      <c r="BU170" s="41"/>
      <c r="BV170" s="41"/>
      <c r="BW170" s="41"/>
      <c r="BX170" s="41"/>
      <c r="BY170" s="41"/>
      <c r="BZ170" s="41"/>
    </row>
    <row r="171" spans="1:78" s="90" customFormat="1" ht="12.75" hidden="1" customHeight="1" x14ac:dyDescent="0.2">
      <c r="A171" s="307">
        <v>1</v>
      </c>
      <c r="B171" s="511" t="s">
        <v>83</v>
      </c>
      <c r="C171" s="511"/>
      <c r="D171" s="511"/>
      <c r="E171" s="511"/>
      <c r="F171" s="511"/>
      <c r="G171" s="511"/>
      <c r="H171" s="511"/>
      <c r="I171" s="511"/>
      <c r="J171" s="511"/>
      <c r="K171" s="511"/>
      <c r="L171" s="511"/>
      <c r="M171" s="511"/>
      <c r="N171" s="511"/>
      <c r="O171" s="511"/>
      <c r="P171" s="511"/>
      <c r="Q171" s="511"/>
      <c r="R171" s="511"/>
      <c r="S171" s="511"/>
      <c r="T171" s="511"/>
      <c r="U171" s="511"/>
      <c r="V171" s="511"/>
      <c r="W171" s="511"/>
      <c r="X171" s="511"/>
      <c r="Y171" s="511"/>
      <c r="Z171" s="511"/>
      <c r="AA171" s="511"/>
      <c r="AB171" s="511"/>
      <c r="AC171" s="511"/>
      <c r="AD171" s="511"/>
      <c r="AE171" s="511"/>
      <c r="AF171" s="144"/>
      <c r="AG171" s="106"/>
      <c r="AH171" s="106"/>
      <c r="AI171" s="106"/>
      <c r="AJ171" s="89"/>
      <c r="AK171" s="144"/>
      <c r="AL171" s="106"/>
      <c r="AM171" s="106"/>
      <c r="AN171" s="106"/>
      <c r="AO171" s="89"/>
      <c r="AP171" s="144"/>
      <c r="AQ171" s="106"/>
      <c r="AR171" s="106"/>
      <c r="AS171" s="106"/>
      <c r="AT171" s="89"/>
      <c r="AU171" s="144"/>
      <c r="AV171" s="106"/>
      <c r="AW171" s="106"/>
      <c r="AX171" s="106"/>
      <c r="AY171" s="89"/>
      <c r="AZ171" s="144"/>
      <c r="BA171" s="106"/>
      <c r="BB171" s="106"/>
      <c r="BC171" s="106"/>
      <c r="BD171" s="89"/>
      <c r="BE171" s="144"/>
      <c r="BF171" s="106"/>
      <c r="BG171" s="106"/>
      <c r="BH171" s="106"/>
      <c r="BI171" s="89"/>
      <c r="BJ171" s="144"/>
      <c r="BK171" s="106"/>
      <c r="BL171" s="106"/>
      <c r="BM171" s="106"/>
      <c r="BN171" s="89"/>
      <c r="BO171" s="144"/>
      <c r="BP171" s="106"/>
      <c r="BQ171" s="106"/>
      <c r="BR171" s="106"/>
      <c r="BS171" s="41"/>
      <c r="BT171" s="41"/>
      <c r="BU171" s="41"/>
      <c r="BV171" s="41"/>
      <c r="BW171" s="41"/>
      <c r="BX171" s="41"/>
      <c r="BY171" s="41"/>
      <c r="BZ171" s="41"/>
    </row>
    <row r="172" spans="1:78" s="90" customFormat="1" ht="12.75" hidden="1" customHeight="1" x14ac:dyDescent="0.2">
      <c r="A172" s="307">
        <v>2</v>
      </c>
      <c r="B172" s="511" t="s">
        <v>84</v>
      </c>
      <c r="C172" s="511"/>
      <c r="D172" s="511"/>
      <c r="E172" s="511"/>
      <c r="F172" s="511"/>
      <c r="G172" s="511"/>
      <c r="H172" s="511"/>
      <c r="I172" s="511"/>
      <c r="J172" s="511"/>
      <c r="K172" s="511"/>
      <c r="L172" s="511"/>
      <c r="M172" s="511"/>
      <c r="N172" s="511"/>
      <c r="O172" s="511"/>
      <c r="P172" s="511"/>
      <c r="Q172" s="511"/>
      <c r="R172" s="511"/>
      <c r="S172" s="511"/>
      <c r="T172" s="511"/>
      <c r="U172" s="511"/>
      <c r="V172" s="511"/>
      <c r="W172" s="511"/>
      <c r="X172" s="511"/>
      <c r="Y172" s="511"/>
      <c r="Z172" s="511"/>
      <c r="AA172" s="511"/>
      <c r="AB172" s="511"/>
      <c r="AC172" s="511"/>
      <c r="AD172" s="511"/>
      <c r="AE172" s="511"/>
      <c r="AF172" s="144"/>
      <c r="AG172" s="106"/>
      <c r="AH172" s="106"/>
      <c r="AI172" s="106"/>
      <c r="AJ172" s="89"/>
      <c r="AK172" s="144"/>
      <c r="AL172" s="106"/>
      <c r="AM172" s="106"/>
      <c r="AN172" s="106"/>
      <c r="AO172" s="89"/>
      <c r="AP172" s="144"/>
      <c r="AQ172" s="106"/>
      <c r="AR172" s="106"/>
      <c r="AS172" s="106"/>
      <c r="AT172" s="89"/>
      <c r="AU172" s="144"/>
      <c r="AV172" s="106"/>
      <c r="AW172" s="106"/>
      <c r="AX172" s="106"/>
      <c r="AY172" s="89"/>
      <c r="AZ172" s="144"/>
      <c r="BA172" s="106"/>
      <c r="BB172" s="106"/>
      <c r="BC172" s="106"/>
      <c r="BD172" s="89"/>
      <c r="BE172" s="144"/>
      <c r="BF172" s="106"/>
      <c r="BG172" s="106"/>
      <c r="BH172" s="106"/>
      <c r="BI172" s="89"/>
      <c r="BJ172" s="144"/>
      <c r="BK172" s="106"/>
      <c r="BL172" s="106"/>
      <c r="BM172" s="106"/>
      <c r="BN172" s="89"/>
      <c r="BO172" s="144"/>
      <c r="BP172" s="106"/>
      <c r="BQ172" s="106"/>
      <c r="BR172" s="106"/>
      <c r="BS172" s="41"/>
      <c r="BT172" s="41"/>
      <c r="BU172" s="41"/>
      <c r="BV172" s="41"/>
      <c r="BW172" s="41"/>
      <c r="BX172" s="41"/>
      <c r="BY172" s="41"/>
      <c r="BZ172" s="41"/>
    </row>
    <row r="173" spans="1:78" hidden="1" x14ac:dyDescent="0.2">
      <c r="AE173" s="40"/>
      <c r="AJ173" s="40"/>
      <c r="AO173" s="40"/>
      <c r="AT173" s="40"/>
      <c r="AY173" s="40"/>
      <c r="BD173" s="40"/>
    </row>
    <row r="174" spans="1:78" hidden="1" x14ac:dyDescent="0.2">
      <c r="AE174" s="40"/>
      <c r="AJ174" s="40"/>
      <c r="AO174" s="40"/>
      <c r="AT174" s="40"/>
      <c r="AY174" s="40"/>
      <c r="BD174" s="40"/>
    </row>
    <row r="175" spans="1:78" hidden="1" x14ac:dyDescent="0.2">
      <c r="AE175" s="40"/>
      <c r="AJ175" s="40"/>
      <c r="AO175" s="40"/>
      <c r="AT175" s="40"/>
      <c r="AY175" s="40"/>
      <c r="BD175" s="40"/>
    </row>
    <row r="176" spans="1:78" hidden="1" x14ac:dyDescent="0.2">
      <c r="AE176" s="40"/>
      <c r="AJ176" s="40"/>
      <c r="AO176" s="40"/>
      <c r="AT176" s="40"/>
      <c r="AY176" s="40"/>
      <c r="BD176" s="40"/>
    </row>
    <row r="177" spans="31:56" hidden="1" x14ac:dyDescent="0.2">
      <c r="AE177" s="40"/>
      <c r="AJ177" s="40"/>
      <c r="AO177" s="40"/>
      <c r="AT177" s="40"/>
      <c r="AY177" s="40"/>
      <c r="BD177" s="40"/>
    </row>
    <row r="178" spans="31:56" hidden="1" x14ac:dyDescent="0.2">
      <c r="AE178" s="40"/>
      <c r="AJ178" s="40"/>
      <c r="AO178" s="40"/>
      <c r="AT178" s="40"/>
      <c r="AY178" s="40"/>
      <c r="BD178" s="40"/>
    </row>
    <row r="179" spans="31:56" hidden="1" x14ac:dyDescent="0.2">
      <c r="AE179" s="40"/>
      <c r="AJ179" s="40"/>
      <c r="AO179" s="40"/>
      <c r="AT179" s="40"/>
      <c r="AY179" s="40"/>
      <c r="BD179" s="40"/>
    </row>
    <row r="180" spans="31:56" hidden="1" x14ac:dyDescent="0.2">
      <c r="AE180" s="40"/>
      <c r="AJ180" s="40"/>
      <c r="AO180" s="40"/>
      <c r="AT180" s="40"/>
      <c r="AY180" s="40"/>
      <c r="BD180" s="40"/>
    </row>
    <row r="181" spans="31:56" hidden="1" x14ac:dyDescent="0.2">
      <c r="AE181" s="40"/>
      <c r="AJ181" s="40"/>
      <c r="AO181" s="40"/>
      <c r="AT181" s="40"/>
      <c r="AY181" s="40"/>
      <c r="BD181" s="40"/>
    </row>
    <row r="182" spans="31:56" hidden="1" x14ac:dyDescent="0.2">
      <c r="AE182" s="40"/>
      <c r="AJ182" s="40"/>
      <c r="AO182" s="40"/>
      <c r="AT182" s="40"/>
      <c r="AY182" s="40"/>
      <c r="BD182" s="40"/>
    </row>
    <row r="183" spans="31:56" hidden="1" x14ac:dyDescent="0.2">
      <c r="AE183" s="40"/>
      <c r="AJ183" s="40"/>
      <c r="AO183" s="40"/>
      <c r="AT183" s="40"/>
      <c r="AY183" s="40"/>
      <c r="BD183" s="40"/>
    </row>
    <row r="184" spans="31:56" hidden="1" x14ac:dyDescent="0.2">
      <c r="AE184" s="40"/>
      <c r="AJ184" s="40"/>
      <c r="AO184" s="40"/>
      <c r="AT184" s="40"/>
      <c r="AY184" s="40"/>
      <c r="BD184" s="40"/>
    </row>
    <row r="185" spans="31:56" hidden="1" x14ac:dyDescent="0.2">
      <c r="AE185" s="40"/>
      <c r="AJ185" s="40"/>
      <c r="AO185" s="40"/>
      <c r="AT185" s="40"/>
      <c r="AY185" s="40"/>
      <c r="BD185" s="40"/>
    </row>
    <row r="186" spans="31:56" hidden="1" x14ac:dyDescent="0.2">
      <c r="AE186" s="40"/>
      <c r="AJ186" s="40"/>
      <c r="AO186" s="40"/>
      <c r="AT186" s="40"/>
      <c r="AY186" s="40"/>
      <c r="BD186" s="40"/>
    </row>
    <row r="187" spans="31:56" hidden="1" x14ac:dyDescent="0.2">
      <c r="AE187" s="40"/>
      <c r="AJ187" s="40"/>
      <c r="AO187" s="40"/>
      <c r="AT187" s="40"/>
      <c r="AY187" s="40"/>
      <c r="BD187" s="40"/>
    </row>
    <row r="188" spans="31:56" hidden="1" x14ac:dyDescent="0.2">
      <c r="AE188" s="40"/>
      <c r="AJ188" s="40"/>
      <c r="AO188" s="40"/>
      <c r="AT188" s="40"/>
      <c r="AY188" s="40"/>
      <c r="BD188" s="40"/>
    </row>
    <row r="189" spans="31:56" hidden="1" x14ac:dyDescent="0.2">
      <c r="AE189" s="40"/>
      <c r="AJ189" s="40"/>
      <c r="AO189" s="40"/>
      <c r="AT189" s="40"/>
      <c r="AY189" s="40"/>
      <c r="BD189" s="40"/>
    </row>
    <row r="190" spans="31:56" hidden="1" x14ac:dyDescent="0.2">
      <c r="AE190" s="40"/>
      <c r="AJ190" s="40"/>
      <c r="AO190" s="40"/>
      <c r="AT190" s="40"/>
      <c r="AY190" s="40"/>
      <c r="BD190" s="40"/>
    </row>
    <row r="191" spans="31:56" hidden="1" x14ac:dyDescent="0.2">
      <c r="AE191" s="40"/>
      <c r="AJ191" s="40"/>
      <c r="AO191" s="40"/>
      <c r="AT191" s="40"/>
      <c r="AY191" s="40"/>
      <c r="BD191" s="40"/>
    </row>
    <row r="192" spans="31:56" hidden="1" x14ac:dyDescent="0.2">
      <c r="AE192" s="40"/>
      <c r="AJ192" s="40"/>
      <c r="AO192" s="40"/>
      <c r="AT192" s="40"/>
      <c r="AY192" s="40"/>
      <c r="BD192" s="40"/>
    </row>
    <row r="193" spans="31:56" hidden="1" x14ac:dyDescent="0.2">
      <c r="AE193" s="40"/>
      <c r="AJ193" s="40"/>
      <c r="AO193" s="40"/>
      <c r="AT193" s="40"/>
      <c r="AY193" s="40"/>
      <c r="BD193" s="40"/>
    </row>
    <row r="194" spans="31:56" hidden="1" x14ac:dyDescent="0.2">
      <c r="AE194" s="40"/>
      <c r="AJ194" s="40"/>
      <c r="AO194" s="40"/>
      <c r="AT194" s="40"/>
      <c r="AY194" s="40"/>
      <c r="BD194" s="40"/>
    </row>
    <row r="195" spans="31:56" hidden="1" x14ac:dyDescent="0.2">
      <c r="AE195" s="40"/>
      <c r="AJ195" s="40"/>
      <c r="AO195" s="40"/>
      <c r="AT195" s="40"/>
      <c r="AY195" s="40"/>
      <c r="BD195" s="40"/>
    </row>
    <row r="196" spans="31:56" hidden="1" x14ac:dyDescent="0.2">
      <c r="AE196" s="40"/>
      <c r="AJ196" s="40"/>
      <c r="AO196" s="40"/>
      <c r="AT196" s="40"/>
      <c r="AY196" s="40"/>
      <c r="BD196" s="40"/>
    </row>
    <row r="197" spans="31:56" hidden="1" x14ac:dyDescent="0.2">
      <c r="AE197" s="40"/>
      <c r="AJ197" s="40"/>
      <c r="AO197" s="40"/>
      <c r="AT197" s="40"/>
      <c r="AY197" s="40"/>
      <c r="BD197" s="40"/>
    </row>
    <row r="198" spans="31:56" hidden="1" x14ac:dyDescent="0.2">
      <c r="AE198" s="40"/>
      <c r="AJ198" s="40"/>
      <c r="AO198" s="40"/>
      <c r="AT198" s="40"/>
      <c r="AY198" s="40"/>
      <c r="BD198" s="40"/>
    </row>
    <row r="199" spans="31:56" hidden="1" x14ac:dyDescent="0.2">
      <c r="AE199" s="40"/>
      <c r="AJ199" s="40"/>
      <c r="AO199" s="40"/>
      <c r="AT199" s="40"/>
      <c r="AY199" s="40"/>
      <c r="BD199" s="40"/>
    </row>
    <row r="200" spans="31:56" hidden="1" x14ac:dyDescent="0.2">
      <c r="AE200" s="40"/>
      <c r="AJ200" s="40"/>
      <c r="AO200" s="40"/>
      <c r="AT200" s="40"/>
      <c r="AY200" s="40"/>
      <c r="BD200" s="40"/>
    </row>
    <row r="201" spans="31:56" hidden="1" x14ac:dyDescent="0.2">
      <c r="AE201" s="40"/>
      <c r="AJ201" s="40"/>
      <c r="AO201" s="40"/>
      <c r="AT201" s="40"/>
      <c r="AY201" s="40"/>
      <c r="BD201" s="40"/>
    </row>
    <row r="202" spans="31:56" hidden="1" x14ac:dyDescent="0.2">
      <c r="AE202" s="40"/>
      <c r="AJ202" s="40"/>
      <c r="AO202" s="40"/>
      <c r="AT202" s="40"/>
      <c r="AY202" s="40"/>
      <c r="BD202" s="40"/>
    </row>
    <row r="203" spans="31:56" hidden="1" x14ac:dyDescent="0.2">
      <c r="AE203" s="40"/>
      <c r="AJ203" s="40"/>
      <c r="AO203" s="40"/>
      <c r="AT203" s="40"/>
      <c r="AY203" s="40"/>
      <c r="BD203" s="40"/>
    </row>
    <row r="204" spans="31:56" hidden="1" x14ac:dyDescent="0.2">
      <c r="AE204" s="40"/>
      <c r="AJ204" s="40"/>
      <c r="AO204" s="40"/>
      <c r="AT204" s="40"/>
      <c r="AY204" s="40"/>
      <c r="BD204" s="40"/>
    </row>
    <row r="205" spans="31:56" hidden="1" x14ac:dyDescent="0.2">
      <c r="AE205" s="40"/>
      <c r="AJ205" s="40"/>
      <c r="AO205" s="40"/>
      <c r="AT205" s="40"/>
      <c r="AY205" s="40"/>
      <c r="BD205" s="40"/>
    </row>
    <row r="206" spans="31:56" hidden="1" x14ac:dyDescent="0.2">
      <c r="AE206" s="40"/>
      <c r="AJ206" s="40"/>
      <c r="AO206" s="40"/>
      <c r="AT206" s="40"/>
      <c r="AY206" s="40"/>
      <c r="BD206" s="40"/>
    </row>
    <row r="207" spans="31:56" hidden="1" x14ac:dyDescent="0.2">
      <c r="AE207" s="40"/>
      <c r="AJ207" s="40"/>
      <c r="AO207" s="40"/>
      <c r="AT207" s="40"/>
      <c r="AY207" s="40"/>
      <c r="BD207" s="40"/>
    </row>
    <row r="208" spans="31:56" hidden="1" x14ac:dyDescent="0.2">
      <c r="AE208" s="40"/>
      <c r="AJ208" s="40"/>
      <c r="AO208" s="40"/>
      <c r="AT208" s="40"/>
      <c r="AY208" s="40"/>
      <c r="BD208" s="40"/>
    </row>
    <row r="209" spans="31:56" hidden="1" x14ac:dyDescent="0.2">
      <c r="AE209" s="40"/>
      <c r="AJ209" s="40"/>
      <c r="AO209" s="40"/>
      <c r="AT209" s="40"/>
      <c r="AY209" s="40"/>
      <c r="BD209" s="40"/>
    </row>
    <row r="210" spans="31:56" hidden="1" x14ac:dyDescent="0.2">
      <c r="AE210" s="40"/>
      <c r="AJ210" s="40"/>
      <c r="AO210" s="40"/>
      <c r="AT210" s="40"/>
      <c r="AY210" s="40"/>
      <c r="BD210" s="40"/>
    </row>
    <row r="211" spans="31:56" hidden="1" x14ac:dyDescent="0.2">
      <c r="AE211" s="40"/>
      <c r="AJ211" s="40"/>
      <c r="AO211" s="40"/>
      <c r="AT211" s="40"/>
      <c r="AY211" s="40"/>
      <c r="BD211" s="40"/>
    </row>
    <row r="212" spans="31:56" hidden="1" x14ac:dyDescent="0.2">
      <c r="AE212" s="40"/>
      <c r="AJ212" s="40"/>
      <c r="AO212" s="40"/>
      <c r="AT212" s="40"/>
      <c r="AY212" s="40"/>
      <c r="BD212" s="40"/>
    </row>
    <row r="213" spans="31:56" hidden="1" x14ac:dyDescent="0.2">
      <c r="AE213" s="40"/>
      <c r="AJ213" s="40"/>
      <c r="AO213" s="40"/>
      <c r="AT213" s="40"/>
      <c r="AY213" s="40"/>
      <c r="BD213" s="40"/>
    </row>
    <row r="214" spans="31:56" hidden="1" x14ac:dyDescent="0.2">
      <c r="AE214" s="40"/>
      <c r="AJ214" s="40"/>
      <c r="AO214" s="40"/>
      <c r="AT214" s="40"/>
      <c r="AY214" s="40"/>
      <c r="BD214" s="40"/>
    </row>
    <row r="215" spans="31:56" hidden="1" x14ac:dyDescent="0.2">
      <c r="AE215" s="40"/>
      <c r="AJ215" s="40"/>
      <c r="AO215" s="40"/>
      <c r="AT215" s="40"/>
      <c r="AY215" s="40"/>
      <c r="BD215" s="40"/>
    </row>
    <row r="216" spans="31:56" hidden="1" x14ac:dyDescent="0.2">
      <c r="AE216" s="40"/>
      <c r="AJ216" s="40"/>
      <c r="AO216" s="40"/>
      <c r="AT216" s="40"/>
      <c r="AY216" s="40"/>
      <c r="BD216" s="40"/>
    </row>
    <row r="217" spans="31:56" hidden="1" x14ac:dyDescent="0.2">
      <c r="AE217" s="40"/>
      <c r="AJ217" s="40"/>
      <c r="AO217" s="40"/>
      <c r="AT217" s="40"/>
      <c r="AY217" s="40"/>
      <c r="BD217" s="40"/>
    </row>
    <row r="218" spans="31:56" hidden="1" x14ac:dyDescent="0.2">
      <c r="AE218" s="40"/>
      <c r="AJ218" s="40"/>
      <c r="AO218" s="40"/>
      <c r="AT218" s="40"/>
      <c r="AY218" s="40"/>
      <c r="BD218" s="40"/>
    </row>
    <row r="219" spans="31:56" hidden="1" x14ac:dyDescent="0.2">
      <c r="AE219" s="40"/>
      <c r="AJ219" s="40"/>
      <c r="AO219" s="40"/>
      <c r="AT219" s="40"/>
      <c r="AY219" s="40"/>
      <c r="BD219" s="40"/>
    </row>
    <row r="220" spans="31:56" hidden="1" x14ac:dyDescent="0.2">
      <c r="AE220" s="40"/>
      <c r="AJ220" s="40"/>
      <c r="AO220" s="40"/>
      <c r="AT220" s="40"/>
      <c r="AY220" s="40"/>
      <c r="BD220" s="40"/>
    </row>
    <row r="221" spans="31:56" hidden="1" x14ac:dyDescent="0.2">
      <c r="AE221" s="40"/>
      <c r="AJ221" s="40"/>
      <c r="AO221" s="40"/>
      <c r="AT221" s="40"/>
      <c r="AY221" s="40"/>
      <c r="BD221" s="40"/>
    </row>
    <row r="222" spans="31:56" hidden="1" x14ac:dyDescent="0.2">
      <c r="AE222" s="40"/>
      <c r="AJ222" s="40"/>
      <c r="AO222" s="40"/>
      <c r="AT222" s="40"/>
      <c r="AY222" s="40"/>
      <c r="BD222" s="40"/>
    </row>
    <row r="223" spans="31:56" hidden="1" x14ac:dyDescent="0.2">
      <c r="AE223" s="40"/>
      <c r="AJ223" s="40"/>
      <c r="AO223" s="40"/>
      <c r="AT223" s="40"/>
      <c r="AY223" s="40"/>
      <c r="BD223" s="40"/>
    </row>
    <row r="224" spans="31:56" hidden="1" x14ac:dyDescent="0.2">
      <c r="AE224" s="40"/>
      <c r="AJ224" s="40"/>
      <c r="AO224" s="40"/>
      <c r="AT224" s="40"/>
      <c r="AY224" s="40"/>
      <c r="BD224" s="40"/>
    </row>
    <row r="225" spans="31:56" hidden="1" x14ac:dyDescent="0.2">
      <c r="AE225" s="40"/>
      <c r="AJ225" s="40"/>
      <c r="AO225" s="40"/>
      <c r="AT225" s="40"/>
      <c r="AY225" s="40"/>
      <c r="BD225" s="40"/>
    </row>
    <row r="226" spans="31:56" hidden="1" x14ac:dyDescent="0.2">
      <c r="AE226" s="40"/>
      <c r="AJ226" s="40"/>
      <c r="AO226" s="40"/>
      <c r="AT226" s="40"/>
      <c r="AY226" s="40"/>
      <c r="BD226" s="40"/>
    </row>
    <row r="227" spans="31:56" hidden="1" x14ac:dyDescent="0.2">
      <c r="AE227" s="40"/>
      <c r="AJ227" s="40"/>
      <c r="AO227" s="40"/>
      <c r="AT227" s="40"/>
      <c r="AY227" s="40"/>
      <c r="BD227" s="40"/>
    </row>
    <row r="228" spans="31:56" hidden="1" x14ac:dyDescent="0.2">
      <c r="AE228" s="40"/>
      <c r="AJ228" s="40"/>
      <c r="AO228" s="40"/>
      <c r="AT228" s="40"/>
      <c r="AY228" s="40"/>
      <c r="BD228" s="40"/>
    </row>
    <row r="229" spans="31:56" hidden="1" x14ac:dyDescent="0.2">
      <c r="AE229" s="40"/>
      <c r="AJ229" s="40"/>
      <c r="AO229" s="40"/>
      <c r="AT229" s="40"/>
      <c r="AY229" s="40"/>
      <c r="BD229" s="40"/>
    </row>
    <row r="230" spans="31:56" hidden="1" x14ac:dyDescent="0.2">
      <c r="AE230" s="40"/>
      <c r="AJ230" s="40"/>
      <c r="AO230" s="40"/>
      <c r="AT230" s="40"/>
      <c r="AY230" s="40"/>
      <c r="BD230" s="40"/>
    </row>
    <row r="231" spans="31:56" hidden="1" x14ac:dyDescent="0.2">
      <c r="AE231" s="40"/>
      <c r="AJ231" s="40"/>
      <c r="AO231" s="40"/>
      <c r="AT231" s="40"/>
      <c r="AY231" s="40"/>
      <c r="BD231" s="40"/>
    </row>
    <row r="232" spans="31:56" hidden="1" x14ac:dyDescent="0.2">
      <c r="AE232" s="40"/>
      <c r="AJ232" s="40"/>
      <c r="AO232" s="40"/>
      <c r="AT232" s="40"/>
      <c r="AY232" s="40"/>
      <c r="BD232" s="40"/>
    </row>
    <row r="233" spans="31:56" hidden="1" x14ac:dyDescent="0.2">
      <c r="AE233" s="40"/>
      <c r="AJ233" s="40"/>
      <c r="AO233" s="40"/>
      <c r="AT233" s="40"/>
      <c r="AY233" s="40"/>
      <c r="BD233" s="40"/>
    </row>
    <row r="234" spans="31:56" hidden="1" x14ac:dyDescent="0.2">
      <c r="AE234" s="40"/>
      <c r="AJ234" s="40"/>
      <c r="AO234" s="40"/>
      <c r="AT234" s="40"/>
      <c r="AY234" s="40"/>
      <c r="BD234" s="40"/>
    </row>
    <row r="235" spans="31:56" hidden="1" x14ac:dyDescent="0.2">
      <c r="AE235" s="40"/>
      <c r="AJ235" s="40"/>
      <c r="AO235" s="40"/>
      <c r="AT235" s="40"/>
      <c r="AY235" s="40"/>
      <c r="BD235" s="40"/>
    </row>
    <row r="236" spans="31:56" hidden="1" x14ac:dyDescent="0.2">
      <c r="AE236" s="40"/>
      <c r="AJ236" s="40"/>
      <c r="AO236" s="40"/>
      <c r="AT236" s="40"/>
      <c r="AY236" s="40"/>
      <c r="BD236" s="40"/>
    </row>
    <row r="237" spans="31:56" hidden="1" x14ac:dyDescent="0.2">
      <c r="AE237" s="40"/>
      <c r="AJ237" s="40"/>
      <c r="AO237" s="40"/>
      <c r="AT237" s="40"/>
      <c r="AY237" s="40"/>
      <c r="BD237" s="40"/>
    </row>
    <row r="238" spans="31:56" hidden="1" x14ac:dyDescent="0.2">
      <c r="AE238" s="40"/>
      <c r="AJ238" s="40"/>
      <c r="AO238" s="40"/>
      <c r="AT238" s="40"/>
      <c r="AY238" s="40"/>
      <c r="BD238" s="40"/>
    </row>
    <row r="239" spans="31:56" hidden="1" x14ac:dyDescent="0.2">
      <c r="AE239" s="40"/>
      <c r="AJ239" s="40"/>
      <c r="AO239" s="40"/>
      <c r="AT239" s="40"/>
      <c r="AY239" s="40"/>
      <c r="BD239" s="40"/>
    </row>
    <row r="240" spans="31:56" hidden="1" x14ac:dyDescent="0.2">
      <c r="AE240" s="40"/>
      <c r="AJ240" s="40"/>
      <c r="AO240" s="40"/>
      <c r="AT240" s="40"/>
      <c r="AY240" s="40"/>
      <c r="BD240" s="40"/>
    </row>
    <row r="241" spans="31:56" hidden="1" x14ac:dyDescent="0.2">
      <c r="AE241" s="40"/>
      <c r="AJ241" s="40"/>
      <c r="AO241" s="40"/>
      <c r="AT241" s="40"/>
      <c r="AY241" s="40"/>
      <c r="BD241" s="40"/>
    </row>
    <row r="242" spans="31:56" hidden="1" x14ac:dyDescent="0.2">
      <c r="AE242" s="40"/>
      <c r="AJ242" s="40"/>
      <c r="AO242" s="40"/>
      <c r="AT242" s="40"/>
      <c r="AY242" s="40"/>
      <c r="BD242" s="40"/>
    </row>
    <row r="243" spans="31:56" hidden="1" x14ac:dyDescent="0.2">
      <c r="AE243" s="40"/>
      <c r="AJ243" s="40"/>
      <c r="AO243" s="40"/>
      <c r="AT243" s="40"/>
      <c r="AY243" s="40"/>
      <c r="BD243" s="40"/>
    </row>
    <row r="244" spans="31:56" hidden="1" x14ac:dyDescent="0.2">
      <c r="AE244" s="40"/>
      <c r="AJ244" s="40"/>
      <c r="AO244" s="40"/>
      <c r="AT244" s="40"/>
      <c r="AY244" s="40"/>
      <c r="BD244" s="40"/>
    </row>
    <row r="245" spans="31:56" hidden="1" x14ac:dyDescent="0.2">
      <c r="AE245" s="40"/>
      <c r="AJ245" s="40"/>
      <c r="AO245" s="40"/>
      <c r="AT245" s="40"/>
      <c r="AY245" s="40"/>
      <c r="BD245" s="40"/>
    </row>
    <row r="246" spans="31:56" hidden="1" x14ac:dyDescent="0.2">
      <c r="AE246" s="40"/>
      <c r="AJ246" s="40"/>
      <c r="AO246" s="40"/>
      <c r="AT246" s="40"/>
      <c r="AY246" s="40"/>
      <c r="BD246" s="40"/>
    </row>
    <row r="247" spans="31:56" hidden="1" x14ac:dyDescent="0.2">
      <c r="AE247" s="40"/>
      <c r="AJ247" s="40"/>
      <c r="AO247" s="40"/>
      <c r="AT247" s="40"/>
      <c r="AY247" s="40"/>
      <c r="BD247" s="40"/>
    </row>
    <row r="248" spans="31:56" hidden="1" x14ac:dyDescent="0.2">
      <c r="AE248" s="40"/>
      <c r="AJ248" s="40"/>
      <c r="AO248" s="40"/>
      <c r="AT248" s="40"/>
      <c r="AY248" s="40"/>
      <c r="BD248" s="40"/>
    </row>
    <row r="249" spans="31:56" hidden="1" x14ac:dyDescent="0.2">
      <c r="AE249" s="40"/>
      <c r="AJ249" s="40"/>
      <c r="AO249" s="40"/>
      <c r="AT249" s="40"/>
      <c r="AY249" s="40"/>
      <c r="BD249" s="40"/>
    </row>
    <row r="250" spans="31:56" hidden="1" x14ac:dyDescent="0.2">
      <c r="AE250" s="40"/>
      <c r="AJ250" s="40"/>
      <c r="AO250" s="40"/>
      <c r="AT250" s="40"/>
      <c r="AY250" s="40"/>
      <c r="BD250" s="40"/>
    </row>
    <row r="251" spans="31:56" hidden="1" x14ac:dyDescent="0.2">
      <c r="AE251" s="40"/>
      <c r="AJ251" s="40"/>
      <c r="AO251" s="40"/>
      <c r="AT251" s="40"/>
      <c r="AY251" s="40"/>
      <c r="BD251" s="40"/>
    </row>
    <row r="252" spans="31:56" x14ac:dyDescent="0.2">
      <c r="AE252" s="40"/>
      <c r="AJ252" s="40"/>
      <c r="AO252" s="40"/>
      <c r="AT252" s="40"/>
      <c r="AY252" s="40"/>
      <c r="BD252" s="40"/>
    </row>
    <row r="253" spans="31:56" x14ac:dyDescent="0.2">
      <c r="AE253" s="40"/>
      <c r="AJ253" s="40"/>
      <c r="AO253" s="40"/>
      <c r="AT253" s="40"/>
      <c r="AY253" s="40"/>
      <c r="BD253" s="40"/>
    </row>
    <row r="254" spans="31:56" x14ac:dyDescent="0.2">
      <c r="AE254" s="40"/>
      <c r="AJ254" s="40"/>
      <c r="AO254" s="40"/>
      <c r="AT254" s="40"/>
      <c r="AY254" s="40"/>
      <c r="BD254" s="40"/>
    </row>
    <row r="255" spans="31:56" x14ac:dyDescent="0.2">
      <c r="AE255" s="40"/>
      <c r="AJ255" s="40"/>
      <c r="AO255" s="40"/>
      <c r="AT255" s="40"/>
      <c r="AY255" s="40"/>
      <c r="BD255" s="40"/>
    </row>
    <row r="256" spans="31:56" x14ac:dyDescent="0.2">
      <c r="AE256" s="40"/>
      <c r="AJ256" s="40"/>
      <c r="AO256" s="40"/>
      <c r="AT256" s="40"/>
      <c r="AY256" s="40"/>
      <c r="BD256" s="40"/>
    </row>
    <row r="257" spans="31:56" x14ac:dyDescent="0.2">
      <c r="AE257" s="40"/>
      <c r="AJ257" s="40"/>
      <c r="AO257" s="40"/>
      <c r="AT257" s="40"/>
      <c r="AY257" s="40"/>
      <c r="BD257" s="40"/>
    </row>
    <row r="258" spans="31:56" x14ac:dyDescent="0.2">
      <c r="AE258" s="40"/>
      <c r="AJ258" s="40"/>
      <c r="AO258" s="40"/>
      <c r="AT258" s="40"/>
      <c r="AY258" s="40"/>
      <c r="BD258" s="40"/>
    </row>
    <row r="259" spans="31:56" x14ac:dyDescent="0.2">
      <c r="AE259" s="40"/>
      <c r="AJ259" s="40"/>
      <c r="AO259" s="40"/>
      <c r="AT259" s="40"/>
      <c r="AY259" s="40"/>
      <c r="BD259" s="40"/>
    </row>
    <row r="260" spans="31:56" x14ac:dyDescent="0.2">
      <c r="AE260" s="40"/>
      <c r="AJ260" s="40"/>
      <c r="AO260" s="40"/>
      <c r="AT260" s="40"/>
      <c r="AY260" s="40"/>
      <c r="BD260" s="40"/>
    </row>
    <row r="261" spans="31:56" x14ac:dyDescent="0.2">
      <c r="AE261" s="40"/>
      <c r="AJ261" s="40"/>
      <c r="AO261" s="40"/>
      <c r="AT261" s="40"/>
      <c r="AY261" s="40"/>
      <c r="BD261" s="40"/>
    </row>
    <row r="262" spans="31:56" x14ac:dyDescent="0.2">
      <c r="AE262" s="40"/>
      <c r="AJ262" s="40"/>
      <c r="AO262" s="40"/>
      <c r="AT262" s="40"/>
      <c r="AY262" s="40"/>
      <c r="BD262" s="40"/>
    </row>
    <row r="263" spans="31:56" x14ac:dyDescent="0.2">
      <c r="AE263" s="40"/>
      <c r="AJ263" s="40"/>
      <c r="AO263" s="40"/>
      <c r="AT263" s="40"/>
      <c r="AY263" s="40"/>
      <c r="BD263" s="40"/>
    </row>
    <row r="264" spans="31:56" x14ac:dyDescent="0.2">
      <c r="AE264" s="40"/>
      <c r="AJ264" s="40"/>
      <c r="AO264" s="40"/>
      <c r="AT264" s="40"/>
      <c r="AY264" s="40"/>
      <c r="BD264" s="40"/>
    </row>
    <row r="265" spans="31:56" x14ac:dyDescent="0.2">
      <c r="AE265" s="40"/>
      <c r="AJ265" s="40"/>
      <c r="AO265" s="40"/>
      <c r="AT265" s="40"/>
      <c r="AY265" s="40"/>
      <c r="BD265" s="40"/>
    </row>
    <row r="266" spans="31:56" x14ac:dyDescent="0.2">
      <c r="AE266" s="40"/>
      <c r="AJ266" s="40"/>
      <c r="AO266" s="40"/>
      <c r="AT266" s="40"/>
      <c r="AY266" s="40"/>
      <c r="BD266" s="40"/>
    </row>
    <row r="267" spans="31:56" x14ac:dyDescent="0.2">
      <c r="AE267" s="40"/>
      <c r="AJ267" s="40"/>
      <c r="AO267" s="40"/>
      <c r="AT267" s="40"/>
      <c r="AY267" s="40"/>
      <c r="BD267" s="40"/>
    </row>
    <row r="268" spans="31:56" x14ac:dyDescent="0.2">
      <c r="AE268" s="40"/>
      <c r="AJ268" s="40"/>
      <c r="AO268" s="40"/>
      <c r="AT268" s="40"/>
      <c r="AY268" s="40"/>
      <c r="BD268" s="40"/>
    </row>
    <row r="269" spans="31:56" x14ac:dyDescent="0.2">
      <c r="AE269" s="40"/>
      <c r="AJ269" s="40"/>
      <c r="AO269" s="40"/>
      <c r="AT269" s="40"/>
      <c r="AY269" s="40"/>
      <c r="BD269" s="40"/>
    </row>
    <row r="270" spans="31:56" x14ac:dyDescent="0.2">
      <c r="AE270" s="40"/>
      <c r="AJ270" s="40"/>
      <c r="AO270" s="40"/>
      <c r="AT270" s="40"/>
      <c r="AY270" s="40"/>
      <c r="BD270" s="40"/>
    </row>
    <row r="271" spans="31:56" x14ac:dyDescent="0.2">
      <c r="AE271" s="40"/>
      <c r="AJ271" s="40"/>
      <c r="AO271" s="40"/>
      <c r="AT271" s="40"/>
      <c r="AY271" s="40"/>
      <c r="BD271" s="40"/>
    </row>
    <row r="272" spans="31:56" x14ac:dyDescent="0.2">
      <c r="AE272" s="40"/>
      <c r="AJ272" s="40"/>
      <c r="AO272" s="40"/>
      <c r="AT272" s="40"/>
      <c r="AY272" s="40"/>
      <c r="BD272" s="40"/>
    </row>
    <row r="273" spans="31:56" x14ac:dyDescent="0.2">
      <c r="AE273" s="40"/>
      <c r="AJ273" s="40"/>
      <c r="AO273" s="40"/>
      <c r="AT273" s="40"/>
      <c r="AY273" s="40"/>
      <c r="BD273" s="40"/>
    </row>
    <row r="274" spans="31:56" x14ac:dyDescent="0.2">
      <c r="AE274" s="40"/>
      <c r="AJ274" s="40"/>
      <c r="AO274" s="40"/>
      <c r="AT274" s="40"/>
      <c r="AY274" s="40"/>
      <c r="BD274" s="40"/>
    </row>
    <row r="275" spans="31:56" x14ac:dyDescent="0.2">
      <c r="AE275" s="40"/>
      <c r="AJ275" s="40"/>
      <c r="AO275" s="40"/>
      <c r="AT275" s="40"/>
      <c r="AY275" s="40"/>
      <c r="BD275" s="40"/>
    </row>
    <row r="276" spans="31:56" x14ac:dyDescent="0.2">
      <c r="AE276" s="40"/>
      <c r="AJ276" s="40"/>
      <c r="AO276" s="40"/>
      <c r="AT276" s="40"/>
      <c r="AY276" s="40"/>
      <c r="BD276" s="40"/>
    </row>
    <row r="277" spans="31:56" x14ac:dyDescent="0.2">
      <c r="AE277" s="40"/>
      <c r="AJ277" s="40"/>
      <c r="AO277" s="40"/>
      <c r="AT277" s="40"/>
      <c r="AY277" s="40"/>
      <c r="BD277" s="40"/>
    </row>
    <row r="278" spans="31:56" x14ac:dyDescent="0.2">
      <c r="AE278" s="40"/>
      <c r="AJ278" s="40"/>
      <c r="AO278" s="40"/>
      <c r="AT278" s="40"/>
      <c r="AY278" s="40"/>
      <c r="BD278" s="40"/>
    </row>
    <row r="279" spans="31:56" x14ac:dyDescent="0.2">
      <c r="AE279" s="40"/>
      <c r="AJ279" s="40"/>
      <c r="AO279" s="40"/>
      <c r="AT279" s="40"/>
      <c r="AY279" s="40"/>
      <c r="BD279" s="40"/>
    </row>
    <row r="280" spans="31:56" x14ac:dyDescent="0.2">
      <c r="AE280" s="40"/>
      <c r="AJ280" s="40"/>
      <c r="AO280" s="40"/>
      <c r="AT280" s="40"/>
      <c r="AY280" s="40"/>
      <c r="BD280" s="40"/>
    </row>
    <row r="281" spans="31:56" x14ac:dyDescent="0.2">
      <c r="AE281" s="40"/>
      <c r="AJ281" s="40"/>
      <c r="AO281" s="40"/>
      <c r="AT281" s="40"/>
      <c r="AY281" s="40"/>
      <c r="BD281" s="40"/>
    </row>
    <row r="282" spans="31:56" x14ac:dyDescent="0.2">
      <c r="AE282" s="40"/>
      <c r="AJ282" s="40"/>
      <c r="AO282" s="40"/>
      <c r="AT282" s="40"/>
      <c r="AY282" s="40"/>
      <c r="BD282" s="40"/>
    </row>
    <row r="283" spans="31:56" x14ac:dyDescent="0.2">
      <c r="AE283" s="40"/>
      <c r="AJ283" s="40"/>
      <c r="AO283" s="40"/>
      <c r="AT283" s="40"/>
      <c r="AY283" s="40"/>
      <c r="BD283" s="40"/>
    </row>
    <row r="284" spans="31:56" x14ac:dyDescent="0.2">
      <c r="AE284" s="40"/>
      <c r="AJ284" s="40"/>
      <c r="AO284" s="40"/>
      <c r="AT284" s="40"/>
      <c r="AY284" s="40"/>
      <c r="BD284" s="40"/>
    </row>
    <row r="285" spans="31:56" x14ac:dyDescent="0.2">
      <c r="AE285" s="40"/>
      <c r="AJ285" s="40"/>
      <c r="AO285" s="40"/>
      <c r="AT285" s="40"/>
      <c r="AY285" s="40"/>
      <c r="BD285" s="40"/>
    </row>
    <row r="286" spans="31:56" x14ac:dyDescent="0.2">
      <c r="AE286" s="40"/>
      <c r="AJ286" s="40"/>
      <c r="AO286" s="40"/>
      <c r="AT286" s="40"/>
      <c r="AY286" s="40"/>
      <c r="BD286" s="40"/>
    </row>
    <row r="287" spans="31:56" x14ac:dyDescent="0.2">
      <c r="AE287" s="40"/>
      <c r="AJ287" s="40"/>
      <c r="AO287" s="40"/>
      <c r="AT287" s="40"/>
      <c r="AY287" s="40"/>
      <c r="BD287" s="40"/>
    </row>
    <row r="288" spans="31:56" x14ac:dyDescent="0.2">
      <c r="AE288" s="40"/>
      <c r="AJ288" s="40"/>
      <c r="AO288" s="40"/>
      <c r="AT288" s="40"/>
      <c r="AY288" s="40"/>
      <c r="BD288" s="40"/>
    </row>
    <row r="289" spans="31:56" x14ac:dyDescent="0.2">
      <c r="AE289" s="40"/>
      <c r="AJ289" s="40"/>
      <c r="AO289" s="40"/>
      <c r="AT289" s="40"/>
      <c r="AY289" s="40"/>
      <c r="BD289" s="40"/>
    </row>
    <row r="290" spans="31:56" x14ac:dyDescent="0.2">
      <c r="AE290" s="40"/>
      <c r="AJ290" s="40"/>
      <c r="AO290" s="40"/>
      <c r="AT290" s="40"/>
      <c r="AY290" s="40"/>
      <c r="BD290" s="40"/>
    </row>
    <row r="291" spans="31:56" x14ac:dyDescent="0.2">
      <c r="AE291" s="40"/>
      <c r="AJ291" s="40"/>
      <c r="AO291" s="40"/>
      <c r="AT291" s="40"/>
      <c r="AY291" s="40"/>
      <c r="BD291" s="40"/>
    </row>
    <row r="292" spans="31:56" x14ac:dyDescent="0.2">
      <c r="AE292" s="40"/>
      <c r="AJ292" s="40"/>
      <c r="AO292" s="40"/>
      <c r="AT292" s="40"/>
      <c r="AY292" s="40"/>
      <c r="BD292" s="40"/>
    </row>
    <row r="293" spans="31:56" x14ac:dyDescent="0.2">
      <c r="AE293" s="40"/>
      <c r="AJ293" s="40"/>
      <c r="AO293" s="40"/>
      <c r="AT293" s="40"/>
      <c r="AY293" s="40"/>
      <c r="BD293" s="40"/>
    </row>
    <row r="294" spans="31:56" x14ac:dyDescent="0.2">
      <c r="AE294" s="40"/>
      <c r="AJ294" s="40"/>
      <c r="AO294" s="40"/>
      <c r="AT294" s="40"/>
      <c r="AY294" s="40"/>
      <c r="BD294" s="40"/>
    </row>
    <row r="295" spans="31:56" x14ac:dyDescent="0.2">
      <c r="AE295" s="40"/>
      <c r="AJ295" s="40"/>
      <c r="AO295" s="40"/>
      <c r="AT295" s="40"/>
      <c r="AY295" s="40"/>
      <c r="BD295" s="40"/>
    </row>
    <row r="296" spans="31:56" x14ac:dyDescent="0.2">
      <c r="AE296" s="40"/>
      <c r="AJ296" s="40"/>
      <c r="AO296" s="40"/>
      <c r="AT296" s="40"/>
      <c r="AY296" s="40"/>
      <c r="BD296" s="40"/>
    </row>
    <row r="297" spans="31:56" x14ac:dyDescent="0.2">
      <c r="AE297" s="40"/>
      <c r="AJ297" s="40"/>
      <c r="AO297" s="40"/>
      <c r="AT297" s="40"/>
      <c r="AY297" s="40"/>
      <c r="BD297" s="40"/>
    </row>
    <row r="298" spans="31:56" x14ac:dyDescent="0.2">
      <c r="AE298" s="40"/>
      <c r="AJ298" s="40"/>
      <c r="AO298" s="40"/>
      <c r="AT298" s="40"/>
      <c r="AY298" s="40"/>
      <c r="BD298" s="40"/>
    </row>
    <row r="299" spans="31:56" x14ac:dyDescent="0.2">
      <c r="AE299" s="40"/>
      <c r="AJ299" s="40"/>
      <c r="AO299" s="40"/>
      <c r="AT299" s="40"/>
      <c r="AY299" s="40"/>
      <c r="BD299" s="40"/>
    </row>
    <row r="300" spans="31:56" x14ac:dyDescent="0.2">
      <c r="AE300" s="40"/>
      <c r="AJ300" s="40"/>
      <c r="AO300" s="40"/>
      <c r="AT300" s="40"/>
      <c r="AY300" s="40"/>
      <c r="BD300" s="40"/>
    </row>
    <row r="301" spans="31:56" x14ac:dyDescent="0.2">
      <c r="AE301" s="40"/>
      <c r="AJ301" s="40"/>
      <c r="AO301" s="40"/>
      <c r="AT301" s="40"/>
      <c r="AY301" s="40"/>
      <c r="BD301" s="40"/>
    </row>
    <row r="302" spans="31:56" x14ac:dyDescent="0.2">
      <c r="AE302" s="40"/>
      <c r="AJ302" s="40"/>
      <c r="AO302" s="40"/>
      <c r="AT302" s="40"/>
      <c r="AY302" s="40"/>
      <c r="BD302" s="40"/>
    </row>
    <row r="303" spans="31:56" x14ac:dyDescent="0.2">
      <c r="AE303" s="40"/>
      <c r="AJ303" s="40"/>
      <c r="AO303" s="40"/>
      <c r="AT303" s="40"/>
      <c r="AY303" s="40"/>
      <c r="BD303" s="40"/>
    </row>
    <row r="304" spans="31:56" x14ac:dyDescent="0.2">
      <c r="AE304" s="40"/>
      <c r="AJ304" s="40"/>
      <c r="AO304" s="40"/>
      <c r="AT304" s="40"/>
      <c r="AY304" s="40"/>
      <c r="BD304" s="40"/>
    </row>
    <row r="305" spans="31:56" x14ac:dyDescent="0.2">
      <c r="AE305" s="40"/>
      <c r="AJ305" s="40"/>
      <c r="AO305" s="40"/>
      <c r="AT305" s="40"/>
      <c r="AY305" s="40"/>
      <c r="BD305" s="40"/>
    </row>
    <row r="306" spans="31:56" x14ac:dyDescent="0.2">
      <c r="AE306" s="40"/>
      <c r="AJ306" s="40"/>
      <c r="AO306" s="40"/>
      <c r="AT306" s="40"/>
      <c r="AY306" s="40"/>
      <c r="BD306" s="40"/>
    </row>
    <row r="307" spans="31:56" x14ac:dyDescent="0.2">
      <c r="AE307" s="40"/>
      <c r="AJ307" s="40"/>
      <c r="AO307" s="40"/>
      <c r="AT307" s="40"/>
      <c r="AY307" s="40"/>
      <c r="BD307" s="40"/>
    </row>
    <row r="308" spans="31:56" x14ac:dyDescent="0.2">
      <c r="AE308" s="40"/>
      <c r="AJ308" s="40"/>
      <c r="AO308" s="40"/>
      <c r="AT308" s="40"/>
      <c r="AY308" s="40"/>
      <c r="BD308" s="40"/>
    </row>
    <row r="309" spans="31:56" x14ac:dyDescent="0.2">
      <c r="AE309" s="40"/>
      <c r="AJ309" s="40"/>
      <c r="AO309" s="40"/>
      <c r="AT309" s="40"/>
      <c r="AY309" s="40"/>
      <c r="BD309" s="40"/>
    </row>
    <row r="310" spans="31:56" x14ac:dyDescent="0.2">
      <c r="AE310" s="40"/>
      <c r="AJ310" s="40"/>
      <c r="AO310" s="40"/>
      <c r="AT310" s="40"/>
      <c r="AY310" s="40"/>
      <c r="BD310" s="40"/>
    </row>
    <row r="311" spans="31:56" x14ac:dyDescent="0.2">
      <c r="AE311" s="40"/>
      <c r="AJ311" s="40"/>
      <c r="AO311" s="40"/>
      <c r="AT311" s="40"/>
      <c r="AY311" s="40"/>
      <c r="BD311" s="40"/>
    </row>
    <row r="312" spans="31:56" x14ac:dyDescent="0.2">
      <c r="AE312" s="40"/>
      <c r="AJ312" s="40"/>
      <c r="AO312" s="40"/>
      <c r="AT312" s="40"/>
      <c r="AY312" s="40"/>
      <c r="BD312" s="40"/>
    </row>
    <row r="313" spans="31:56" x14ac:dyDescent="0.2">
      <c r="AE313" s="40"/>
      <c r="AJ313" s="40"/>
      <c r="AO313" s="40"/>
      <c r="AT313" s="40"/>
      <c r="AY313" s="40"/>
      <c r="BD313" s="40"/>
    </row>
    <row r="314" spans="31:56" x14ac:dyDescent="0.2">
      <c r="AE314" s="40"/>
      <c r="AJ314" s="40"/>
      <c r="AO314" s="40"/>
      <c r="AT314" s="40"/>
      <c r="AY314" s="40"/>
      <c r="BD314" s="40"/>
    </row>
    <row r="315" spans="31:56" x14ac:dyDescent="0.2">
      <c r="AE315" s="40"/>
      <c r="AJ315" s="40"/>
      <c r="AO315" s="40"/>
      <c r="AT315" s="40"/>
      <c r="AY315" s="40"/>
      <c r="BD315" s="40"/>
    </row>
    <row r="316" spans="31:56" x14ac:dyDescent="0.2">
      <c r="AE316" s="40"/>
      <c r="AJ316" s="40"/>
      <c r="AO316" s="40"/>
      <c r="AT316" s="40"/>
      <c r="AY316" s="40"/>
      <c r="BD316" s="40"/>
    </row>
    <row r="317" spans="31:56" x14ac:dyDescent="0.2">
      <c r="AE317" s="40"/>
      <c r="AJ317" s="40"/>
      <c r="AO317" s="40"/>
      <c r="AT317" s="40"/>
      <c r="AY317" s="40"/>
      <c r="BD317" s="40"/>
    </row>
    <row r="318" spans="31:56" x14ac:dyDescent="0.2">
      <c r="AE318" s="40"/>
      <c r="AJ318" s="40"/>
      <c r="AO318" s="40"/>
      <c r="AT318" s="40"/>
      <c r="AY318" s="40"/>
      <c r="BD318" s="40"/>
    </row>
    <row r="319" spans="31:56" x14ac:dyDescent="0.2">
      <c r="AE319" s="40"/>
      <c r="AJ319" s="40"/>
      <c r="AO319" s="40"/>
      <c r="AT319" s="40"/>
      <c r="AY319" s="40"/>
      <c r="BD319" s="40"/>
    </row>
    <row r="320" spans="31:56" x14ac:dyDescent="0.2">
      <c r="AE320" s="40"/>
      <c r="AJ320" s="40"/>
      <c r="AO320" s="40"/>
      <c r="AT320" s="40"/>
      <c r="AY320" s="40"/>
      <c r="BD320" s="40"/>
    </row>
    <row r="321" spans="31:56" x14ac:dyDescent="0.2">
      <c r="AE321" s="40"/>
      <c r="AJ321" s="40"/>
      <c r="AO321" s="40"/>
      <c r="AT321" s="40"/>
      <c r="AY321" s="40"/>
      <c r="BD321" s="40"/>
    </row>
    <row r="322" spans="31:56" x14ac:dyDescent="0.2">
      <c r="AE322" s="40"/>
      <c r="AJ322" s="40"/>
      <c r="AO322" s="40"/>
      <c r="AT322" s="40"/>
      <c r="AY322" s="40"/>
      <c r="BD322" s="40"/>
    </row>
    <row r="323" spans="31:56" x14ac:dyDescent="0.2">
      <c r="AE323" s="40"/>
      <c r="AJ323" s="40"/>
      <c r="AO323" s="40"/>
      <c r="AT323" s="40"/>
      <c r="AY323" s="40"/>
      <c r="BD323" s="40"/>
    </row>
    <row r="324" spans="31:56" x14ac:dyDescent="0.2">
      <c r="AE324" s="40"/>
      <c r="AJ324" s="40"/>
      <c r="AO324" s="40"/>
      <c r="AT324" s="40"/>
      <c r="AY324" s="40"/>
      <c r="BD324" s="40"/>
    </row>
    <row r="325" spans="31:56" x14ac:dyDescent="0.2">
      <c r="AE325" s="40"/>
      <c r="AJ325" s="40"/>
      <c r="AO325" s="40"/>
      <c r="AT325" s="40"/>
      <c r="AY325" s="40"/>
      <c r="BD325" s="40"/>
    </row>
    <row r="326" spans="31:56" x14ac:dyDescent="0.2">
      <c r="AE326" s="40"/>
      <c r="AJ326" s="40"/>
      <c r="AO326" s="40"/>
      <c r="AT326" s="40"/>
      <c r="AY326" s="40"/>
      <c r="BD326" s="40"/>
    </row>
    <row r="327" spans="31:56" x14ac:dyDescent="0.2">
      <c r="AE327" s="40"/>
      <c r="AJ327" s="40"/>
      <c r="AO327" s="40"/>
      <c r="AT327" s="40"/>
      <c r="AY327" s="40"/>
      <c r="BD327" s="40"/>
    </row>
    <row r="328" spans="31:56" x14ac:dyDescent="0.2">
      <c r="AE328" s="40"/>
      <c r="AJ328" s="40"/>
      <c r="AO328" s="40"/>
      <c r="AT328" s="40"/>
      <c r="AY328" s="40"/>
      <c r="BD328" s="40"/>
    </row>
    <row r="329" spans="31:56" x14ac:dyDescent="0.2">
      <c r="AE329" s="40"/>
      <c r="AJ329" s="40"/>
      <c r="AO329" s="40"/>
      <c r="AT329" s="40"/>
      <c r="AY329" s="40"/>
      <c r="BD329" s="40"/>
    </row>
    <row r="330" spans="31:56" x14ac:dyDescent="0.2">
      <c r="AE330" s="40"/>
      <c r="AJ330" s="40"/>
      <c r="AO330" s="40"/>
      <c r="AT330" s="40"/>
      <c r="AY330" s="40"/>
      <c r="BD330" s="40"/>
    </row>
    <row r="331" spans="31:56" x14ac:dyDescent="0.2">
      <c r="AE331" s="40"/>
      <c r="AJ331" s="40"/>
      <c r="AO331" s="40"/>
      <c r="AT331" s="40"/>
      <c r="AY331" s="40"/>
      <c r="BD331" s="40"/>
    </row>
    <row r="332" spans="31:56" x14ac:dyDescent="0.2">
      <c r="AE332" s="40"/>
      <c r="AJ332" s="40"/>
      <c r="AO332" s="40"/>
      <c r="AT332" s="40"/>
      <c r="AY332" s="40"/>
      <c r="BD332" s="40"/>
    </row>
    <row r="333" spans="31:56" x14ac:dyDescent="0.2">
      <c r="AE333" s="40"/>
      <c r="AJ333" s="40"/>
      <c r="AO333" s="40"/>
      <c r="AT333" s="40"/>
      <c r="AY333" s="40"/>
      <c r="BD333" s="40"/>
    </row>
    <row r="334" spans="31:56" x14ac:dyDescent="0.2">
      <c r="AE334" s="40"/>
      <c r="AJ334" s="40"/>
      <c r="AO334" s="40"/>
      <c r="AT334" s="40"/>
      <c r="AY334" s="40"/>
      <c r="BD334" s="40"/>
    </row>
    <row r="335" spans="31:56" x14ac:dyDescent="0.2">
      <c r="AE335" s="40"/>
      <c r="AJ335" s="40"/>
      <c r="AO335" s="40"/>
      <c r="AT335" s="40"/>
      <c r="AY335" s="40"/>
      <c r="BD335" s="40"/>
    </row>
    <row r="336" spans="31:56" x14ac:dyDescent="0.2">
      <c r="AE336" s="40"/>
      <c r="AJ336" s="40"/>
      <c r="AO336" s="40"/>
      <c r="AT336" s="40"/>
      <c r="AY336" s="40"/>
      <c r="BD336" s="40"/>
    </row>
    <row r="337" spans="31:56" x14ac:dyDescent="0.2">
      <c r="AE337" s="40"/>
      <c r="AJ337" s="40"/>
      <c r="AO337" s="40"/>
      <c r="AT337" s="40"/>
      <c r="AY337" s="40"/>
      <c r="BD337" s="40"/>
    </row>
    <row r="338" spans="31:56" x14ac:dyDescent="0.2">
      <c r="AE338" s="40"/>
      <c r="AJ338" s="40"/>
      <c r="AO338" s="40"/>
      <c r="AT338" s="40"/>
      <c r="AY338" s="40"/>
      <c r="BD338" s="40"/>
    </row>
    <row r="339" spans="31:56" x14ac:dyDescent="0.2">
      <c r="AE339" s="40"/>
      <c r="AJ339" s="40"/>
      <c r="AO339" s="40"/>
      <c r="AT339" s="40"/>
      <c r="AY339" s="40"/>
      <c r="BD339" s="40"/>
    </row>
    <row r="340" spans="31:56" x14ac:dyDescent="0.2">
      <c r="AE340" s="40"/>
      <c r="AJ340" s="40"/>
      <c r="AO340" s="40"/>
      <c r="AT340" s="40"/>
      <c r="AY340" s="40"/>
      <c r="BD340" s="40"/>
    </row>
    <row r="341" spans="31:56" x14ac:dyDescent="0.2">
      <c r="AE341" s="40"/>
      <c r="AJ341" s="40"/>
      <c r="AO341" s="40"/>
      <c r="AT341" s="40"/>
      <c r="AY341" s="40"/>
      <c r="BD341" s="40"/>
    </row>
    <row r="342" spans="31:56" x14ac:dyDescent="0.2">
      <c r="AE342" s="40"/>
      <c r="AJ342" s="40"/>
      <c r="AO342" s="40"/>
      <c r="AT342" s="40"/>
      <c r="AY342" s="40"/>
      <c r="BD342" s="40"/>
    </row>
    <row r="343" spans="31:56" x14ac:dyDescent="0.2">
      <c r="AE343" s="40"/>
      <c r="AJ343" s="40"/>
      <c r="AO343" s="40"/>
      <c r="AT343" s="40"/>
      <c r="AY343" s="40"/>
      <c r="BD343" s="40"/>
    </row>
    <row r="344" spans="31:56" x14ac:dyDescent="0.2">
      <c r="AE344" s="40"/>
      <c r="AJ344" s="40"/>
      <c r="AO344" s="40"/>
      <c r="AT344" s="40"/>
      <c r="AY344" s="40"/>
      <c r="BD344" s="40"/>
    </row>
    <row r="345" spans="31:56" x14ac:dyDescent="0.2">
      <c r="AE345" s="40"/>
      <c r="AJ345" s="40"/>
      <c r="AO345" s="40"/>
      <c r="AT345" s="40"/>
      <c r="AY345" s="40"/>
      <c r="BD345" s="40"/>
    </row>
    <row r="346" spans="31:56" x14ac:dyDescent="0.2">
      <c r="AE346" s="40"/>
      <c r="AJ346" s="40"/>
      <c r="AO346" s="40"/>
      <c r="AT346" s="40"/>
      <c r="AY346" s="40"/>
      <c r="BD346" s="40"/>
    </row>
    <row r="347" spans="31:56" x14ac:dyDescent="0.2">
      <c r="AE347" s="40"/>
      <c r="AJ347" s="40"/>
      <c r="AO347" s="40"/>
      <c r="AT347" s="40"/>
      <c r="AY347" s="40"/>
      <c r="BD347" s="40"/>
    </row>
    <row r="348" spans="31:56" x14ac:dyDescent="0.2">
      <c r="AE348" s="40"/>
      <c r="AJ348" s="40"/>
      <c r="AO348" s="40"/>
      <c r="AT348" s="40"/>
      <c r="AY348" s="40"/>
      <c r="BD348" s="40"/>
    </row>
    <row r="349" spans="31:56" x14ac:dyDescent="0.2">
      <c r="AE349" s="40"/>
      <c r="AJ349" s="40"/>
      <c r="AO349" s="40"/>
      <c r="AT349" s="40"/>
      <c r="AY349" s="40"/>
      <c r="BD349" s="40"/>
    </row>
    <row r="350" spans="31:56" x14ac:dyDescent="0.2">
      <c r="AE350" s="40"/>
      <c r="AJ350" s="40"/>
      <c r="AO350" s="40"/>
      <c r="AT350" s="40"/>
      <c r="AY350" s="40"/>
      <c r="BD350" s="40"/>
    </row>
    <row r="351" spans="31:56" x14ac:dyDescent="0.2">
      <c r="AE351" s="40"/>
      <c r="AJ351" s="40"/>
      <c r="AO351" s="40"/>
      <c r="AT351" s="40"/>
      <c r="AY351" s="40"/>
      <c r="BD351" s="40"/>
    </row>
    <row r="352" spans="31:56" x14ac:dyDescent="0.2">
      <c r="AE352" s="40"/>
      <c r="AJ352" s="40"/>
      <c r="AO352" s="40"/>
      <c r="AT352" s="40"/>
      <c r="AY352" s="40"/>
      <c r="BD352" s="40"/>
    </row>
    <row r="353" spans="31:56" x14ac:dyDescent="0.2">
      <c r="AE353" s="40"/>
      <c r="AJ353" s="40"/>
      <c r="AO353" s="40"/>
      <c r="AT353" s="40"/>
      <c r="AY353" s="40"/>
      <c r="BD353" s="40"/>
    </row>
    <row r="354" spans="31:56" x14ac:dyDescent="0.2">
      <c r="AE354" s="40"/>
      <c r="AJ354" s="40"/>
      <c r="AO354" s="40"/>
      <c r="AT354" s="40"/>
      <c r="AY354" s="40"/>
      <c r="BD354" s="40"/>
    </row>
    <row r="355" spans="31:56" x14ac:dyDescent="0.2">
      <c r="AE355" s="40"/>
      <c r="AJ355" s="40"/>
      <c r="AO355" s="40"/>
      <c r="AT355" s="40"/>
      <c r="AY355" s="40"/>
      <c r="BD355" s="40"/>
    </row>
    <row r="356" spans="31:56" x14ac:dyDescent="0.2">
      <c r="AE356" s="40"/>
      <c r="AJ356" s="40"/>
      <c r="AO356" s="40"/>
      <c r="AT356" s="40"/>
      <c r="AY356" s="40"/>
      <c r="BD356" s="40"/>
    </row>
    <row r="357" spans="31:56" x14ac:dyDescent="0.2">
      <c r="AE357" s="40"/>
      <c r="AJ357" s="40"/>
      <c r="AO357" s="40"/>
      <c r="AT357" s="40"/>
      <c r="AY357" s="40"/>
      <c r="BD357" s="40"/>
    </row>
    <row r="358" spans="31:56" x14ac:dyDescent="0.2">
      <c r="AE358" s="40"/>
      <c r="AJ358" s="40"/>
      <c r="AO358" s="40"/>
      <c r="AT358" s="40"/>
      <c r="AY358" s="40"/>
      <c r="BD358" s="40"/>
    </row>
    <row r="359" spans="31:56" x14ac:dyDescent="0.2">
      <c r="AE359" s="40"/>
      <c r="AJ359" s="40"/>
      <c r="AO359" s="40"/>
      <c r="AT359" s="40"/>
      <c r="AY359" s="40"/>
      <c r="BD359" s="40"/>
    </row>
    <row r="360" spans="31:56" x14ac:dyDescent="0.2">
      <c r="AE360" s="40"/>
      <c r="AJ360" s="40"/>
      <c r="AO360" s="40"/>
      <c r="AT360" s="40"/>
      <c r="AY360" s="40"/>
      <c r="BD360" s="40"/>
    </row>
    <row r="361" spans="31:56" x14ac:dyDescent="0.2">
      <c r="AE361" s="40"/>
      <c r="AJ361" s="40"/>
      <c r="AO361" s="40"/>
      <c r="AT361" s="40"/>
      <c r="AY361" s="40"/>
      <c r="BD361" s="40"/>
    </row>
    <row r="362" spans="31:56" x14ac:dyDescent="0.2">
      <c r="AE362" s="40"/>
      <c r="AJ362" s="40"/>
      <c r="AO362" s="40"/>
      <c r="AT362" s="40"/>
      <c r="AY362" s="40"/>
      <c r="BD362" s="40"/>
    </row>
    <row r="363" spans="31:56" x14ac:dyDescent="0.2">
      <c r="AE363" s="40"/>
      <c r="AJ363" s="40"/>
      <c r="AO363" s="40"/>
      <c r="AT363" s="40"/>
      <c r="AY363" s="40"/>
      <c r="BD363" s="40"/>
    </row>
    <row r="364" spans="31:56" x14ac:dyDescent="0.2">
      <c r="AE364" s="40"/>
      <c r="AJ364" s="40"/>
      <c r="AO364" s="40"/>
      <c r="AT364" s="40"/>
      <c r="AY364" s="40"/>
      <c r="BD364" s="40"/>
    </row>
    <row r="365" spans="31:56" x14ac:dyDescent="0.2">
      <c r="AE365" s="40"/>
      <c r="AJ365" s="40"/>
      <c r="AO365" s="40"/>
      <c r="AT365" s="40"/>
      <c r="AY365" s="40"/>
      <c r="BD365" s="40"/>
    </row>
    <row r="366" spans="31:56" x14ac:dyDescent="0.2">
      <c r="AE366" s="40"/>
      <c r="AJ366" s="40"/>
      <c r="AO366" s="40"/>
      <c r="AT366" s="40"/>
      <c r="AY366" s="40"/>
      <c r="BD366" s="40"/>
    </row>
    <row r="367" spans="31:56" x14ac:dyDescent="0.2">
      <c r="AE367" s="40"/>
      <c r="AJ367" s="40"/>
      <c r="AO367" s="40"/>
      <c r="AT367" s="40"/>
      <c r="AY367" s="40"/>
      <c r="BD367" s="40"/>
    </row>
    <row r="368" spans="31:56" x14ac:dyDescent="0.2">
      <c r="AE368" s="40"/>
      <c r="AJ368" s="40"/>
      <c r="AO368" s="40"/>
      <c r="AT368" s="40"/>
      <c r="AY368" s="40"/>
      <c r="BD368" s="40"/>
    </row>
    <row r="369" spans="31:56" x14ac:dyDescent="0.2">
      <c r="AE369" s="40"/>
      <c r="AJ369" s="40"/>
      <c r="AO369" s="40"/>
      <c r="AT369" s="40"/>
      <c r="AY369" s="40"/>
      <c r="BD369" s="40"/>
    </row>
    <row r="370" spans="31:56" x14ac:dyDescent="0.2">
      <c r="AE370" s="40"/>
      <c r="AJ370" s="40"/>
      <c r="AO370" s="40"/>
      <c r="AT370" s="40"/>
      <c r="AY370" s="40"/>
      <c r="BD370" s="40"/>
    </row>
    <row r="371" spans="31:56" x14ac:dyDescent="0.2">
      <c r="AE371" s="40"/>
      <c r="AJ371" s="40"/>
      <c r="AO371" s="40"/>
      <c r="AT371" s="40"/>
      <c r="AY371" s="40"/>
      <c r="BD371" s="40"/>
    </row>
    <row r="372" spans="31:56" x14ac:dyDescent="0.2">
      <c r="AE372" s="40"/>
      <c r="AJ372" s="40"/>
      <c r="AO372" s="40"/>
      <c r="AT372" s="40"/>
      <c r="AY372" s="40"/>
      <c r="BD372" s="40"/>
    </row>
    <row r="373" spans="31:56" x14ac:dyDescent="0.2">
      <c r="AE373" s="40"/>
      <c r="AJ373" s="40"/>
      <c r="AO373" s="40"/>
      <c r="AT373" s="40"/>
      <c r="AY373" s="40"/>
      <c r="BD373" s="40"/>
    </row>
    <row r="374" spans="31:56" x14ac:dyDescent="0.2">
      <c r="AE374" s="40"/>
      <c r="AJ374" s="40"/>
      <c r="AO374" s="40"/>
      <c r="AT374" s="40"/>
      <c r="AY374" s="40"/>
      <c r="BD374" s="40"/>
    </row>
    <row r="375" spans="31:56" x14ac:dyDescent="0.2">
      <c r="AE375" s="40"/>
      <c r="AJ375" s="40"/>
      <c r="AO375" s="40"/>
      <c r="AT375" s="40"/>
      <c r="AY375" s="40"/>
      <c r="BD375" s="40"/>
    </row>
    <row r="376" spans="31:56" x14ac:dyDescent="0.2">
      <c r="AE376" s="40"/>
      <c r="AJ376" s="40"/>
      <c r="AO376" s="40"/>
      <c r="AT376" s="40"/>
      <c r="AY376" s="40"/>
      <c r="BD376" s="40"/>
    </row>
    <row r="377" spans="31:56" x14ac:dyDescent="0.2">
      <c r="AE377" s="40"/>
      <c r="AJ377" s="40"/>
      <c r="AO377" s="40"/>
      <c r="AT377" s="40"/>
      <c r="AY377" s="40"/>
      <c r="BD377" s="40"/>
    </row>
    <row r="378" spans="31:56" x14ac:dyDescent="0.2">
      <c r="AE378" s="40"/>
      <c r="AJ378" s="40"/>
      <c r="AO378" s="40"/>
      <c r="AT378" s="40"/>
      <c r="AY378" s="40"/>
      <c r="BD378" s="40"/>
    </row>
    <row r="379" spans="31:56" x14ac:dyDescent="0.2">
      <c r="AE379" s="40"/>
      <c r="AJ379" s="40"/>
      <c r="AO379" s="40"/>
      <c r="AT379" s="40"/>
      <c r="AY379" s="40"/>
      <c r="BD379" s="40"/>
    </row>
    <row r="380" spans="31:56" x14ac:dyDescent="0.2">
      <c r="AE380" s="40"/>
      <c r="AJ380" s="40"/>
      <c r="AO380" s="40"/>
      <c r="AT380" s="40"/>
      <c r="AY380" s="40"/>
      <c r="BD380" s="40"/>
    </row>
    <row r="381" spans="31:56" x14ac:dyDescent="0.2">
      <c r="AE381" s="40"/>
      <c r="AJ381" s="40"/>
      <c r="AO381" s="40"/>
      <c r="AT381" s="40"/>
      <c r="AY381" s="40"/>
      <c r="BD381" s="40"/>
    </row>
    <row r="382" spans="31:56" x14ac:dyDescent="0.2">
      <c r="AE382" s="40"/>
      <c r="AJ382" s="40"/>
      <c r="AO382" s="40"/>
      <c r="AT382" s="40"/>
      <c r="AY382" s="40"/>
      <c r="BD382" s="40"/>
    </row>
    <row r="383" spans="31:56" x14ac:dyDescent="0.2">
      <c r="AE383" s="40"/>
      <c r="AJ383" s="40"/>
      <c r="AO383" s="40"/>
      <c r="AT383" s="40"/>
      <c r="AY383" s="40"/>
      <c r="BD383" s="40"/>
    </row>
    <row r="384" spans="31:56" x14ac:dyDescent="0.2">
      <c r="AE384" s="40"/>
      <c r="AJ384" s="40"/>
      <c r="AO384" s="40"/>
      <c r="AT384" s="40"/>
      <c r="AY384" s="40"/>
      <c r="BD384" s="40"/>
    </row>
    <row r="385" spans="31:56" x14ac:dyDescent="0.2">
      <c r="AE385" s="40"/>
      <c r="AJ385" s="40"/>
      <c r="AO385" s="40"/>
      <c r="AT385" s="40"/>
      <c r="AY385" s="40"/>
      <c r="BD385" s="40"/>
    </row>
    <row r="386" spans="31:56" x14ac:dyDescent="0.2">
      <c r="AE386" s="40"/>
      <c r="AJ386" s="40"/>
      <c r="AO386" s="40"/>
      <c r="AT386" s="40"/>
      <c r="AY386" s="40"/>
      <c r="BD386" s="40"/>
    </row>
    <row r="387" spans="31:56" x14ac:dyDescent="0.2">
      <c r="AE387" s="40"/>
      <c r="AJ387" s="40"/>
      <c r="AO387" s="40"/>
      <c r="AT387" s="40"/>
      <c r="AY387" s="40"/>
      <c r="BD387" s="40"/>
    </row>
    <row r="388" spans="31:56" x14ac:dyDescent="0.2">
      <c r="AE388" s="40"/>
      <c r="AJ388" s="40"/>
      <c r="AO388" s="40"/>
      <c r="AT388" s="40"/>
      <c r="AY388" s="40"/>
      <c r="BD388" s="40"/>
    </row>
    <row r="389" spans="31:56" x14ac:dyDescent="0.2">
      <c r="AE389" s="40"/>
      <c r="AJ389" s="40"/>
      <c r="AO389" s="40"/>
      <c r="AT389" s="40"/>
      <c r="AY389" s="40"/>
      <c r="BD389" s="40"/>
    </row>
    <row r="390" spans="31:56" x14ac:dyDescent="0.2">
      <c r="AE390" s="40"/>
      <c r="AJ390" s="40"/>
      <c r="AO390" s="40"/>
      <c r="AT390" s="40"/>
      <c r="AY390" s="40"/>
      <c r="BD390" s="40"/>
    </row>
    <row r="391" spans="31:56" x14ac:dyDescent="0.2">
      <c r="AE391" s="40"/>
      <c r="AJ391" s="40"/>
      <c r="AO391" s="40"/>
      <c r="AT391" s="40"/>
      <c r="AY391" s="40"/>
      <c r="BD391" s="40"/>
    </row>
    <row r="392" spans="31:56" x14ac:dyDescent="0.2">
      <c r="AE392" s="40"/>
      <c r="AJ392" s="40"/>
      <c r="AO392" s="40"/>
      <c r="AT392" s="40"/>
      <c r="AY392" s="40"/>
      <c r="BD392" s="40"/>
    </row>
    <row r="393" spans="31:56" x14ac:dyDescent="0.2">
      <c r="AE393" s="40"/>
      <c r="AJ393" s="40"/>
      <c r="AO393" s="40"/>
      <c r="AT393" s="40"/>
      <c r="AY393" s="40"/>
      <c r="BD393" s="40"/>
    </row>
    <row r="394" spans="31:56" x14ac:dyDescent="0.2">
      <c r="AE394" s="40"/>
      <c r="AJ394" s="40"/>
      <c r="AO394" s="40"/>
      <c r="AT394" s="40"/>
      <c r="AY394" s="40"/>
      <c r="BD394" s="40"/>
    </row>
    <row r="395" spans="31:56" x14ac:dyDescent="0.2">
      <c r="AE395" s="40"/>
      <c r="AJ395" s="40"/>
      <c r="AO395" s="40"/>
      <c r="AT395" s="40"/>
      <c r="AY395" s="40"/>
      <c r="BD395" s="40"/>
    </row>
    <row r="396" spans="31:56" x14ac:dyDescent="0.2">
      <c r="AE396" s="40"/>
      <c r="AJ396" s="40"/>
      <c r="AO396" s="40"/>
      <c r="AT396" s="40"/>
      <c r="AY396" s="40"/>
      <c r="BD396" s="40"/>
    </row>
    <row r="397" spans="31:56" x14ac:dyDescent="0.2">
      <c r="AE397" s="40"/>
      <c r="AJ397" s="40"/>
      <c r="AO397" s="40"/>
      <c r="AT397" s="40"/>
      <c r="AY397" s="40"/>
      <c r="BD397" s="40"/>
    </row>
    <row r="398" spans="31:56" x14ac:dyDescent="0.2">
      <c r="AE398" s="40"/>
      <c r="AJ398" s="40"/>
      <c r="AO398" s="40"/>
      <c r="AT398" s="40"/>
      <c r="AY398" s="40"/>
      <c r="BD398" s="40"/>
    </row>
    <row r="399" spans="31:56" x14ac:dyDescent="0.2">
      <c r="AE399" s="40"/>
      <c r="AJ399" s="40"/>
      <c r="AO399" s="40"/>
      <c r="AT399" s="40"/>
      <c r="AY399" s="40"/>
      <c r="BD399" s="40"/>
    </row>
    <row r="400" spans="31:56" x14ac:dyDescent="0.2">
      <c r="AE400" s="40"/>
      <c r="AJ400" s="40"/>
      <c r="AO400" s="40"/>
      <c r="AT400" s="40"/>
      <c r="AY400" s="40"/>
      <c r="BD400" s="40"/>
    </row>
    <row r="401" spans="31:56" x14ac:dyDescent="0.2">
      <c r="AE401" s="40"/>
      <c r="AJ401" s="40"/>
      <c r="AO401" s="40"/>
      <c r="AT401" s="40"/>
      <c r="AY401" s="40"/>
      <c r="BD401" s="40"/>
    </row>
    <row r="402" spans="31:56" x14ac:dyDescent="0.2">
      <c r="AE402" s="40"/>
      <c r="AJ402" s="40"/>
      <c r="AO402" s="40"/>
      <c r="AT402" s="40"/>
      <c r="AY402" s="40"/>
      <c r="BD402" s="40"/>
    </row>
    <row r="403" spans="31:56" x14ac:dyDescent="0.2">
      <c r="AE403" s="40"/>
      <c r="AJ403" s="40"/>
      <c r="AO403" s="40"/>
      <c r="AT403" s="40"/>
      <c r="AY403" s="40"/>
      <c r="BD403" s="40"/>
    </row>
    <row r="404" spans="31:56" x14ac:dyDescent="0.2">
      <c r="AE404" s="40"/>
      <c r="AJ404" s="40"/>
      <c r="AO404" s="40"/>
      <c r="AT404" s="40"/>
      <c r="AY404" s="40"/>
      <c r="BD404" s="40"/>
    </row>
    <row r="405" spans="31:56" x14ac:dyDescent="0.2">
      <c r="AE405" s="40"/>
      <c r="AJ405" s="40"/>
      <c r="AO405" s="40"/>
      <c r="AT405" s="40"/>
      <c r="AY405" s="40"/>
      <c r="BD405" s="40"/>
    </row>
    <row r="406" spans="31:56" x14ac:dyDescent="0.2">
      <c r="AE406" s="40"/>
      <c r="AJ406" s="40"/>
      <c r="AO406" s="40"/>
      <c r="AT406" s="40"/>
      <c r="AY406" s="40"/>
      <c r="BD406" s="40"/>
    </row>
    <row r="407" spans="31:56" x14ac:dyDescent="0.2">
      <c r="AE407" s="40"/>
      <c r="AJ407" s="40"/>
      <c r="AO407" s="40"/>
      <c r="AT407" s="40"/>
      <c r="AY407" s="40"/>
      <c r="BD407" s="40"/>
    </row>
    <row r="408" spans="31:56" x14ac:dyDescent="0.2">
      <c r="AE408" s="40"/>
      <c r="AJ408" s="40"/>
      <c r="AO408" s="40"/>
      <c r="AT408" s="40"/>
      <c r="AY408" s="40"/>
      <c r="BD408" s="40"/>
    </row>
    <row r="409" spans="31:56" x14ac:dyDescent="0.2">
      <c r="AE409" s="40"/>
      <c r="AJ409" s="40"/>
      <c r="AO409" s="40"/>
      <c r="AT409" s="40"/>
      <c r="AY409" s="40"/>
      <c r="BD409" s="40"/>
    </row>
    <row r="410" spans="31:56" x14ac:dyDescent="0.2">
      <c r="AE410" s="40"/>
      <c r="AJ410" s="40"/>
      <c r="AO410" s="40"/>
      <c r="AT410" s="40"/>
      <c r="AY410" s="40"/>
      <c r="BD410" s="40"/>
    </row>
    <row r="411" spans="31:56" x14ac:dyDescent="0.2">
      <c r="AE411" s="40"/>
      <c r="AJ411" s="40"/>
      <c r="AO411" s="40"/>
      <c r="AT411" s="40"/>
      <c r="AY411" s="40"/>
      <c r="BD411" s="40"/>
    </row>
    <row r="412" spans="31:56" x14ac:dyDescent="0.2">
      <c r="AE412" s="40"/>
      <c r="AJ412" s="40"/>
      <c r="AO412" s="40"/>
      <c r="AT412" s="40"/>
      <c r="AY412" s="40"/>
      <c r="BD412" s="40"/>
    </row>
    <row r="413" spans="31:56" x14ac:dyDescent="0.2">
      <c r="AE413" s="40"/>
      <c r="AJ413" s="40"/>
      <c r="AO413" s="40"/>
      <c r="AT413" s="40"/>
      <c r="AY413" s="40"/>
      <c r="BD413" s="40"/>
    </row>
    <row r="414" spans="31:56" x14ac:dyDescent="0.2">
      <c r="AE414" s="40"/>
      <c r="AJ414" s="40"/>
      <c r="AO414" s="40"/>
      <c r="AT414" s="40"/>
      <c r="AY414" s="40"/>
      <c r="BD414" s="40"/>
    </row>
    <row r="415" spans="31:56" x14ac:dyDescent="0.2">
      <c r="AE415" s="40"/>
      <c r="AJ415" s="40"/>
      <c r="AO415" s="40"/>
      <c r="AT415" s="40"/>
      <c r="AY415" s="40"/>
      <c r="BD415" s="40"/>
    </row>
    <row r="416" spans="31:56" x14ac:dyDescent="0.2">
      <c r="AE416" s="40"/>
      <c r="AJ416" s="40"/>
      <c r="AO416" s="40"/>
      <c r="AT416" s="40"/>
      <c r="AY416" s="40"/>
      <c r="BD416" s="40"/>
    </row>
    <row r="417" spans="31:56" x14ac:dyDescent="0.2">
      <c r="AE417" s="40"/>
      <c r="AJ417" s="40"/>
      <c r="AO417" s="40"/>
      <c r="AT417" s="40"/>
      <c r="AY417" s="40"/>
      <c r="BD417" s="40"/>
    </row>
    <row r="418" spans="31:56" x14ac:dyDescent="0.2">
      <c r="AE418" s="40"/>
      <c r="AJ418" s="40"/>
      <c r="AO418" s="40"/>
      <c r="AT418" s="40"/>
      <c r="AY418" s="40"/>
      <c r="BD418" s="40"/>
    </row>
    <row r="419" spans="31:56" x14ac:dyDescent="0.2">
      <c r="AE419" s="40"/>
      <c r="AJ419" s="40"/>
      <c r="AO419" s="40"/>
      <c r="AT419" s="40"/>
      <c r="AY419" s="40"/>
      <c r="BD419" s="40"/>
    </row>
    <row r="420" spans="31:56" x14ac:dyDescent="0.2">
      <c r="AE420" s="40"/>
      <c r="AJ420" s="40"/>
      <c r="AO420" s="40"/>
      <c r="AT420" s="40"/>
      <c r="AY420" s="40"/>
      <c r="BD420" s="40"/>
    </row>
    <row r="421" spans="31:56" x14ac:dyDescent="0.2">
      <c r="AE421" s="40"/>
      <c r="AJ421" s="40"/>
      <c r="AO421" s="40"/>
      <c r="AT421" s="40"/>
      <c r="AY421" s="40"/>
      <c r="BD421" s="40"/>
    </row>
    <row r="422" spans="31:56" x14ac:dyDescent="0.2">
      <c r="AE422" s="40"/>
      <c r="AJ422" s="40"/>
      <c r="AO422" s="40"/>
      <c r="AT422" s="40"/>
      <c r="AY422" s="40"/>
      <c r="BD422" s="40"/>
    </row>
    <row r="423" spans="31:56" x14ac:dyDescent="0.2">
      <c r="AE423" s="40"/>
      <c r="AJ423" s="40"/>
      <c r="AO423" s="40"/>
      <c r="AT423" s="40"/>
      <c r="AY423" s="40"/>
      <c r="BD423" s="40"/>
    </row>
    <row r="424" spans="31:56" x14ac:dyDescent="0.2">
      <c r="AE424" s="40"/>
      <c r="AJ424" s="40"/>
      <c r="AO424" s="40"/>
      <c r="AT424" s="40"/>
      <c r="AY424" s="40"/>
      <c r="BD424" s="40"/>
    </row>
    <row r="425" spans="31:56" x14ac:dyDescent="0.2">
      <c r="AE425" s="40"/>
      <c r="AJ425" s="40"/>
      <c r="AO425" s="40"/>
      <c r="AT425" s="40"/>
      <c r="AY425" s="40"/>
      <c r="BD425" s="40"/>
    </row>
    <row r="426" spans="31:56" x14ac:dyDescent="0.2">
      <c r="AE426" s="40"/>
      <c r="AJ426" s="40"/>
      <c r="AO426" s="40"/>
      <c r="AT426" s="40"/>
      <c r="AY426" s="40"/>
      <c r="BD426" s="40"/>
    </row>
    <row r="427" spans="31:56" x14ac:dyDescent="0.2">
      <c r="AE427" s="40"/>
      <c r="AJ427" s="40"/>
      <c r="AO427" s="40"/>
      <c r="AT427" s="40"/>
      <c r="AY427" s="40"/>
      <c r="BD427" s="40"/>
    </row>
    <row r="428" spans="31:56" x14ac:dyDescent="0.2">
      <c r="AE428" s="40"/>
      <c r="AJ428" s="40"/>
      <c r="AO428" s="40"/>
      <c r="AT428" s="40"/>
      <c r="AY428" s="40"/>
      <c r="BD428" s="40"/>
    </row>
    <row r="429" spans="31:56" x14ac:dyDescent="0.2">
      <c r="AE429" s="40"/>
      <c r="AJ429" s="40"/>
      <c r="AO429" s="40"/>
      <c r="AT429" s="40"/>
      <c r="AY429" s="40"/>
      <c r="BD429" s="40"/>
    </row>
    <row r="430" spans="31:56" x14ac:dyDescent="0.2">
      <c r="AE430" s="40"/>
      <c r="AJ430" s="40"/>
      <c r="AO430" s="40"/>
      <c r="AT430" s="40"/>
      <c r="AY430" s="40"/>
      <c r="BD430" s="40"/>
    </row>
    <row r="431" spans="31:56" x14ac:dyDescent="0.2">
      <c r="AE431" s="40"/>
      <c r="AJ431" s="40"/>
      <c r="AO431" s="40"/>
      <c r="AT431" s="40"/>
      <c r="AY431" s="40"/>
      <c r="BD431" s="40"/>
    </row>
    <row r="432" spans="31:56" x14ac:dyDescent="0.2">
      <c r="AE432" s="40"/>
      <c r="AJ432" s="40"/>
      <c r="AO432" s="40"/>
      <c r="AT432" s="40"/>
      <c r="AY432" s="40"/>
      <c r="BD432" s="40"/>
    </row>
    <row r="433" spans="31:56" x14ac:dyDescent="0.2">
      <c r="AE433" s="40"/>
      <c r="AJ433" s="40"/>
      <c r="AO433" s="40"/>
      <c r="AT433" s="40"/>
      <c r="AY433" s="40"/>
      <c r="BD433" s="40"/>
    </row>
    <row r="434" spans="31:56" x14ac:dyDescent="0.2">
      <c r="AE434" s="40"/>
      <c r="AJ434" s="40"/>
      <c r="AO434" s="40"/>
      <c r="AT434" s="40"/>
      <c r="AY434" s="40"/>
      <c r="BD434" s="40"/>
    </row>
    <row r="435" spans="31:56" x14ac:dyDescent="0.2">
      <c r="AE435" s="40"/>
      <c r="AJ435" s="40"/>
      <c r="AO435" s="40"/>
      <c r="AT435" s="40"/>
      <c r="AY435" s="40"/>
      <c r="BD435" s="40"/>
    </row>
    <row r="436" spans="31:56" x14ac:dyDescent="0.2">
      <c r="AE436" s="40"/>
      <c r="AJ436" s="40"/>
      <c r="AO436" s="40"/>
      <c r="AT436" s="40"/>
      <c r="AY436" s="40"/>
      <c r="BD436" s="40"/>
    </row>
    <row r="437" spans="31:56" x14ac:dyDescent="0.2">
      <c r="AE437" s="40"/>
      <c r="AJ437" s="40"/>
      <c r="AO437" s="40"/>
      <c r="AT437" s="40"/>
      <c r="AY437" s="40"/>
      <c r="BD437" s="40"/>
    </row>
    <row r="438" spans="31:56" x14ac:dyDescent="0.2">
      <c r="AE438" s="40"/>
      <c r="AJ438" s="40"/>
      <c r="AO438" s="40"/>
      <c r="AT438" s="40"/>
      <c r="AY438" s="40"/>
      <c r="BD438" s="40"/>
    </row>
    <row r="439" spans="31:56" x14ac:dyDescent="0.2">
      <c r="AE439" s="40"/>
      <c r="AJ439" s="40"/>
      <c r="AO439" s="40"/>
      <c r="AT439" s="40"/>
      <c r="AY439" s="40"/>
      <c r="BD439" s="40"/>
    </row>
    <row r="440" spans="31:56" x14ac:dyDescent="0.2">
      <c r="AE440" s="40"/>
      <c r="AJ440" s="40"/>
      <c r="AO440" s="40"/>
      <c r="AT440" s="40"/>
      <c r="AY440" s="40"/>
      <c r="BD440" s="40"/>
    </row>
    <row r="441" spans="31:56" x14ac:dyDescent="0.2">
      <c r="AE441" s="40"/>
      <c r="AJ441" s="40"/>
      <c r="AO441" s="40"/>
      <c r="AT441" s="40"/>
      <c r="AY441" s="40"/>
      <c r="BD441" s="40"/>
    </row>
    <row r="442" spans="31:56" x14ac:dyDescent="0.2">
      <c r="AY442" s="40"/>
      <c r="BD442" s="40"/>
    </row>
    <row r="443" spans="31:56" x14ac:dyDescent="0.2">
      <c r="AY443" s="40"/>
      <c r="BD443" s="40"/>
    </row>
    <row r="444" spans="31:56" x14ac:dyDescent="0.2">
      <c r="AY444" s="40"/>
      <c r="BD444" s="40"/>
    </row>
    <row r="445" spans="31:56" x14ac:dyDescent="0.2">
      <c r="AY445" s="40"/>
      <c r="BD445" s="40"/>
    </row>
    <row r="446" spans="31:56" x14ac:dyDescent="0.2">
      <c r="AY446" s="40"/>
      <c r="BD446" s="40"/>
    </row>
    <row r="447" spans="31:56" x14ac:dyDescent="0.2">
      <c r="AY447" s="40"/>
      <c r="BD447" s="40"/>
    </row>
    <row r="448" spans="31:56" x14ac:dyDescent="0.2">
      <c r="AY448" s="40"/>
      <c r="BD448" s="40"/>
    </row>
    <row r="449" spans="51:56" x14ac:dyDescent="0.2">
      <c r="AY449" s="40"/>
      <c r="BD449" s="40"/>
    </row>
    <row r="450" spans="51:56" x14ac:dyDescent="0.2">
      <c r="AY450" s="40"/>
      <c r="BD450" s="40"/>
    </row>
    <row r="451" spans="51:56" x14ac:dyDescent="0.2">
      <c r="AY451" s="40"/>
      <c r="BD451" s="40"/>
    </row>
    <row r="452" spans="51:56" x14ac:dyDescent="0.2">
      <c r="AY452" s="40"/>
      <c r="BD452" s="40"/>
    </row>
    <row r="453" spans="51:56" x14ac:dyDescent="0.2">
      <c r="AY453" s="40"/>
      <c r="BD453" s="40"/>
    </row>
    <row r="454" spans="51:56" x14ac:dyDescent="0.2">
      <c r="AY454" s="40"/>
      <c r="BD454" s="40"/>
    </row>
    <row r="455" spans="51:56" x14ac:dyDescent="0.2">
      <c r="AY455" s="40"/>
      <c r="BD455" s="40"/>
    </row>
    <row r="456" spans="51:56" x14ac:dyDescent="0.2">
      <c r="AY456" s="40"/>
      <c r="BD456" s="40"/>
    </row>
    <row r="457" spans="51:56" x14ac:dyDescent="0.2">
      <c r="AY457" s="40"/>
      <c r="BD457" s="40"/>
    </row>
    <row r="458" spans="51:56" x14ac:dyDescent="0.2">
      <c r="AY458" s="40"/>
      <c r="BD458" s="40"/>
    </row>
    <row r="459" spans="51:56" x14ac:dyDescent="0.2">
      <c r="AY459" s="40"/>
      <c r="BD459" s="40"/>
    </row>
    <row r="460" spans="51:56" x14ac:dyDescent="0.2">
      <c r="AY460" s="40"/>
      <c r="BD460" s="40"/>
    </row>
    <row r="461" spans="51:56" x14ac:dyDescent="0.2">
      <c r="AY461" s="40"/>
      <c r="BD461" s="40"/>
    </row>
    <row r="462" spans="51:56" x14ac:dyDescent="0.2">
      <c r="AY462" s="40"/>
      <c r="BD462" s="40"/>
    </row>
    <row r="463" spans="51:56" x14ac:dyDescent="0.2">
      <c r="AY463" s="40"/>
      <c r="BD463" s="40"/>
    </row>
    <row r="464" spans="51:56" x14ac:dyDescent="0.2">
      <c r="AY464" s="40"/>
      <c r="BD464" s="40"/>
    </row>
    <row r="465" spans="51:56" x14ac:dyDescent="0.2">
      <c r="AY465" s="40"/>
      <c r="BD465" s="40"/>
    </row>
    <row r="466" spans="51:56" x14ac:dyDescent="0.2">
      <c r="AY466" s="40"/>
      <c r="BD466" s="40"/>
    </row>
    <row r="467" spans="51:56" x14ac:dyDescent="0.2">
      <c r="AY467" s="40"/>
      <c r="BD467" s="40"/>
    </row>
    <row r="468" spans="51:56" x14ac:dyDescent="0.2">
      <c r="AY468" s="40"/>
      <c r="BD468" s="40"/>
    </row>
    <row r="469" spans="51:56" x14ac:dyDescent="0.2">
      <c r="AY469" s="40"/>
      <c r="BD469" s="40"/>
    </row>
    <row r="470" spans="51:56" x14ac:dyDescent="0.2">
      <c r="AY470" s="40"/>
      <c r="BD470" s="40"/>
    </row>
    <row r="471" spans="51:56" x14ac:dyDescent="0.2">
      <c r="AY471" s="40"/>
      <c r="BD471" s="40"/>
    </row>
    <row r="472" spans="51:56" x14ac:dyDescent="0.2">
      <c r="AY472" s="40"/>
      <c r="BD472" s="40"/>
    </row>
    <row r="473" spans="51:56" x14ac:dyDescent="0.2">
      <c r="AY473" s="40"/>
      <c r="BD473" s="40"/>
    </row>
    <row r="474" spans="51:56" x14ac:dyDescent="0.2">
      <c r="AY474" s="40"/>
      <c r="BD474" s="40"/>
    </row>
    <row r="475" spans="51:56" x14ac:dyDescent="0.2">
      <c r="AY475" s="40"/>
      <c r="BD475" s="40"/>
    </row>
    <row r="476" spans="51:56" x14ac:dyDescent="0.2">
      <c r="AY476" s="40"/>
      <c r="BD476" s="40"/>
    </row>
    <row r="477" spans="51:56" x14ac:dyDescent="0.2">
      <c r="AY477" s="40"/>
      <c r="BD477" s="40"/>
    </row>
    <row r="478" spans="51:56" x14ac:dyDescent="0.2">
      <c r="AY478" s="40"/>
      <c r="BD478" s="40"/>
    </row>
    <row r="479" spans="51:56" x14ac:dyDescent="0.2">
      <c r="AY479" s="40"/>
      <c r="BD479" s="40"/>
    </row>
    <row r="480" spans="51:56" x14ac:dyDescent="0.2">
      <c r="AY480" s="40"/>
      <c r="BD480" s="40"/>
    </row>
    <row r="481" spans="51:56" x14ac:dyDescent="0.2">
      <c r="AY481" s="40"/>
      <c r="BD481" s="40"/>
    </row>
    <row r="482" spans="51:56" x14ac:dyDescent="0.2">
      <c r="AY482" s="40"/>
      <c r="BD482" s="40"/>
    </row>
    <row r="483" spans="51:56" x14ac:dyDescent="0.2">
      <c r="AY483" s="40"/>
      <c r="BD483" s="40"/>
    </row>
    <row r="484" spans="51:56" x14ac:dyDescent="0.2">
      <c r="AY484" s="40"/>
      <c r="BD484" s="40"/>
    </row>
    <row r="485" spans="51:56" x14ac:dyDescent="0.2">
      <c r="AY485" s="40"/>
      <c r="BD485" s="40"/>
    </row>
    <row r="486" spans="51:56" x14ac:dyDescent="0.2">
      <c r="AY486" s="40"/>
      <c r="BD486" s="40"/>
    </row>
    <row r="487" spans="51:56" x14ac:dyDescent="0.2">
      <c r="AY487" s="40"/>
      <c r="BD487" s="40"/>
    </row>
    <row r="488" spans="51:56" x14ac:dyDescent="0.2">
      <c r="AY488" s="40"/>
      <c r="BD488" s="40"/>
    </row>
    <row r="489" spans="51:56" x14ac:dyDescent="0.2">
      <c r="AY489" s="40"/>
      <c r="BD489" s="40"/>
    </row>
    <row r="490" spans="51:56" x14ac:dyDescent="0.2">
      <c r="AY490" s="40"/>
      <c r="BD490" s="40"/>
    </row>
    <row r="491" spans="51:56" x14ac:dyDescent="0.2">
      <c r="AY491" s="40"/>
      <c r="BD491" s="40"/>
    </row>
    <row r="492" spans="51:56" x14ac:dyDescent="0.2">
      <c r="AY492" s="40"/>
      <c r="BD492" s="40"/>
    </row>
    <row r="493" spans="51:56" x14ac:dyDescent="0.2">
      <c r="AY493" s="40"/>
      <c r="BD493" s="40"/>
    </row>
    <row r="494" spans="51:56" x14ac:dyDescent="0.2">
      <c r="AY494" s="40"/>
      <c r="BD494" s="40"/>
    </row>
    <row r="495" spans="51:56" x14ac:dyDescent="0.2">
      <c r="AY495" s="40"/>
      <c r="BD495" s="40"/>
    </row>
    <row r="496" spans="51:56" x14ac:dyDescent="0.2">
      <c r="AY496" s="40"/>
      <c r="BD496" s="40"/>
    </row>
    <row r="497" spans="51:56" x14ac:dyDescent="0.2">
      <c r="AY497" s="40"/>
      <c r="BD497" s="40"/>
    </row>
    <row r="498" spans="51:56" x14ac:dyDescent="0.2">
      <c r="AY498" s="40"/>
      <c r="BD498" s="40"/>
    </row>
    <row r="499" spans="51:56" x14ac:dyDescent="0.2">
      <c r="AY499" s="40"/>
      <c r="BD499" s="40"/>
    </row>
    <row r="500" spans="51:56" x14ac:dyDescent="0.2">
      <c r="AY500" s="40"/>
      <c r="BD500" s="40"/>
    </row>
    <row r="501" spans="51:56" x14ac:dyDescent="0.2">
      <c r="AY501" s="40"/>
      <c r="BD501" s="40"/>
    </row>
    <row r="502" spans="51:56" x14ac:dyDescent="0.2">
      <c r="AY502" s="40"/>
      <c r="BD502" s="40"/>
    </row>
    <row r="503" spans="51:56" x14ac:dyDescent="0.2">
      <c r="AY503" s="40"/>
      <c r="BD503" s="40"/>
    </row>
    <row r="504" spans="51:56" x14ac:dyDescent="0.2">
      <c r="AY504" s="40"/>
      <c r="BD504" s="40"/>
    </row>
    <row r="505" spans="51:56" x14ac:dyDescent="0.2">
      <c r="AY505" s="40"/>
      <c r="BD505" s="40"/>
    </row>
    <row r="506" spans="51:56" x14ac:dyDescent="0.2">
      <c r="AY506" s="40"/>
      <c r="BD506" s="40"/>
    </row>
    <row r="507" spans="51:56" x14ac:dyDescent="0.2">
      <c r="AY507" s="40"/>
      <c r="BD507" s="40"/>
    </row>
    <row r="508" spans="51:56" x14ac:dyDescent="0.2">
      <c r="AY508" s="40"/>
      <c r="BD508" s="40"/>
    </row>
    <row r="509" spans="51:56" x14ac:dyDescent="0.2">
      <c r="AY509" s="40"/>
      <c r="BD509" s="40"/>
    </row>
    <row r="510" spans="51:56" x14ac:dyDescent="0.2">
      <c r="AY510" s="40"/>
      <c r="BD510" s="40"/>
    </row>
    <row r="511" spans="51:56" x14ac:dyDescent="0.2">
      <c r="AY511" s="40"/>
      <c r="BD511" s="40"/>
    </row>
    <row r="512" spans="51:56" x14ac:dyDescent="0.2">
      <c r="AY512" s="40"/>
      <c r="BD512" s="40"/>
    </row>
    <row r="513" spans="51:56" x14ac:dyDescent="0.2">
      <c r="AY513" s="40"/>
      <c r="BD513" s="40"/>
    </row>
    <row r="514" spans="51:56" x14ac:dyDescent="0.2">
      <c r="AY514" s="40"/>
      <c r="BD514" s="40"/>
    </row>
    <row r="515" spans="51:56" x14ac:dyDescent="0.2">
      <c r="AY515" s="40"/>
      <c r="BD515" s="40"/>
    </row>
    <row r="516" spans="51:56" x14ac:dyDescent="0.2">
      <c r="AY516" s="40"/>
      <c r="BD516" s="40"/>
    </row>
    <row r="517" spans="51:56" x14ac:dyDescent="0.2">
      <c r="AY517" s="40"/>
      <c r="BD517" s="40"/>
    </row>
    <row r="518" spans="51:56" x14ac:dyDescent="0.2">
      <c r="AY518" s="40"/>
      <c r="BD518" s="40"/>
    </row>
    <row r="519" spans="51:56" x14ac:dyDescent="0.2">
      <c r="AY519" s="40"/>
      <c r="BD519" s="40"/>
    </row>
    <row r="520" spans="51:56" x14ac:dyDescent="0.2">
      <c r="AY520" s="40"/>
      <c r="BD520" s="40"/>
    </row>
    <row r="521" spans="51:56" x14ac:dyDescent="0.2">
      <c r="AY521" s="40"/>
      <c r="BD521" s="40"/>
    </row>
    <row r="522" spans="51:56" x14ac:dyDescent="0.2">
      <c r="AY522" s="40"/>
      <c r="BD522" s="40"/>
    </row>
    <row r="523" spans="51:56" x14ac:dyDescent="0.2">
      <c r="AY523" s="40"/>
      <c r="BD523" s="40"/>
    </row>
    <row r="524" spans="51:56" x14ac:dyDescent="0.2">
      <c r="AY524" s="40"/>
      <c r="BD524" s="40"/>
    </row>
    <row r="525" spans="51:56" x14ac:dyDescent="0.2">
      <c r="AY525" s="40"/>
      <c r="BD525" s="40"/>
    </row>
    <row r="526" spans="51:56" x14ac:dyDescent="0.2">
      <c r="AY526" s="40"/>
      <c r="BD526" s="40"/>
    </row>
    <row r="527" spans="51:56" x14ac:dyDescent="0.2">
      <c r="AY527" s="40"/>
      <c r="BD527" s="40"/>
    </row>
    <row r="528" spans="51:56" x14ac:dyDescent="0.2">
      <c r="AY528" s="40"/>
      <c r="BD528" s="40"/>
    </row>
    <row r="529" spans="51:56" x14ac:dyDescent="0.2">
      <c r="AY529" s="40"/>
      <c r="BD529" s="40"/>
    </row>
    <row r="530" spans="51:56" x14ac:dyDescent="0.2">
      <c r="AY530" s="40"/>
      <c r="BD530" s="40"/>
    </row>
    <row r="531" spans="51:56" x14ac:dyDescent="0.2">
      <c r="AY531" s="40"/>
      <c r="BD531" s="40"/>
    </row>
    <row r="532" spans="51:56" x14ac:dyDescent="0.2">
      <c r="AY532" s="40"/>
      <c r="BD532" s="40"/>
    </row>
    <row r="533" spans="51:56" x14ac:dyDescent="0.2">
      <c r="AY533" s="40"/>
      <c r="BD533" s="40"/>
    </row>
    <row r="534" spans="51:56" x14ac:dyDescent="0.2">
      <c r="AY534" s="40"/>
      <c r="BD534" s="40"/>
    </row>
    <row r="535" spans="51:56" x14ac:dyDescent="0.2">
      <c r="AY535" s="40"/>
      <c r="BD535" s="40"/>
    </row>
    <row r="536" spans="51:56" x14ac:dyDescent="0.2">
      <c r="AY536" s="40"/>
      <c r="BD536" s="40"/>
    </row>
    <row r="537" spans="51:56" x14ac:dyDescent="0.2">
      <c r="AY537" s="40"/>
      <c r="BD537" s="40"/>
    </row>
    <row r="538" spans="51:56" x14ac:dyDescent="0.2">
      <c r="AY538" s="40"/>
      <c r="BD538" s="40"/>
    </row>
    <row r="539" spans="51:56" x14ac:dyDescent="0.2">
      <c r="AY539" s="40"/>
      <c r="BD539" s="40"/>
    </row>
    <row r="540" spans="51:56" x14ac:dyDescent="0.2">
      <c r="AY540" s="40"/>
      <c r="BD540" s="40"/>
    </row>
    <row r="541" spans="51:56" x14ac:dyDescent="0.2">
      <c r="AY541" s="40"/>
      <c r="BD541" s="40"/>
    </row>
    <row r="542" spans="51:56" x14ac:dyDescent="0.2">
      <c r="AY542" s="40"/>
      <c r="BD542" s="40"/>
    </row>
    <row r="543" spans="51:56" x14ac:dyDescent="0.2">
      <c r="AY543" s="40"/>
      <c r="BD543" s="40"/>
    </row>
    <row r="544" spans="51:56" x14ac:dyDescent="0.2">
      <c r="AY544" s="40"/>
      <c r="BD544" s="40"/>
    </row>
    <row r="545" spans="51:56" x14ac:dyDescent="0.2">
      <c r="AY545" s="40"/>
      <c r="BD545" s="40"/>
    </row>
    <row r="546" spans="51:56" x14ac:dyDescent="0.2">
      <c r="AY546" s="40"/>
      <c r="BD546" s="40"/>
    </row>
    <row r="547" spans="51:56" x14ac:dyDescent="0.2">
      <c r="AY547" s="40"/>
      <c r="BD547" s="40"/>
    </row>
    <row r="548" spans="51:56" x14ac:dyDescent="0.2">
      <c r="AY548" s="40"/>
      <c r="BD548" s="40"/>
    </row>
  </sheetData>
  <mergeCells count="311">
    <mergeCell ref="BS16:CB16"/>
    <mergeCell ref="BT17:BW17"/>
    <mergeCell ref="BX17:BX19"/>
    <mergeCell ref="B56:J56"/>
    <mergeCell ref="B65:J65"/>
    <mergeCell ref="B51:J51"/>
    <mergeCell ref="B57:J57"/>
    <mergeCell ref="B49:J49"/>
    <mergeCell ref="L38:R38"/>
    <mergeCell ref="L39:R39"/>
    <mergeCell ref="BY17:CB17"/>
    <mergeCell ref="BT18:BT19"/>
    <mergeCell ref="BU18:BU19"/>
    <mergeCell ref="BV18:BV19"/>
    <mergeCell ref="BW18:BW19"/>
    <mergeCell ref="BY18:BY19"/>
    <mergeCell ref="BZ18:BZ19"/>
    <mergeCell ref="CA18:CA19"/>
    <mergeCell ref="CB18:CB19"/>
    <mergeCell ref="AT6:AY6"/>
    <mergeCell ref="BI16:BR16"/>
    <mergeCell ref="BI17:BI19"/>
    <mergeCell ref="BJ17:BM17"/>
    <mergeCell ref="AW18:AW19"/>
    <mergeCell ref="AJ6:AS6"/>
    <mergeCell ref="AY16:BH16"/>
    <mergeCell ref="BG18:BG19"/>
    <mergeCell ref="AJ8:AS8"/>
    <mergeCell ref="AJ7:AS7"/>
    <mergeCell ref="AT7:AY7"/>
    <mergeCell ref="AO17:AO19"/>
    <mergeCell ref="AK18:AK19"/>
    <mergeCell ref="AM18:AM19"/>
    <mergeCell ref="AP18:AP19"/>
    <mergeCell ref="AK17:AN17"/>
    <mergeCell ref="AN18:AN19"/>
    <mergeCell ref="AT10:AY10"/>
    <mergeCell ref="BO17:BR17"/>
    <mergeCell ref="BN17:BN19"/>
    <mergeCell ref="BF18:BF19"/>
    <mergeCell ref="BE17:BH17"/>
    <mergeCell ref="BH18:BH19"/>
    <mergeCell ref="AF10:AI10"/>
    <mergeCell ref="Y8:AI8"/>
    <mergeCell ref="BL18:BL19"/>
    <mergeCell ref="BM18:BM19"/>
    <mergeCell ref="BO18:BO19"/>
    <mergeCell ref="BJ18:BJ19"/>
    <mergeCell ref="BK18:BK19"/>
    <mergeCell ref="AT8:AY8"/>
    <mergeCell ref="AO16:AX16"/>
    <mergeCell ref="AJ10:AS10"/>
    <mergeCell ref="AT11:AY11"/>
    <mergeCell ref="BD17:BD19"/>
    <mergeCell ref="BC18:BC19"/>
    <mergeCell ref="AE16:AN16"/>
    <mergeCell ref="AT17:AT19"/>
    <mergeCell ref="AJ9:AS9"/>
    <mergeCell ref="AE15:BR15"/>
    <mergeCell ref="BP18:BP19"/>
    <mergeCell ref="BQ18:BQ19"/>
    <mergeCell ref="BR18:BR19"/>
    <mergeCell ref="AZ18:AZ19"/>
    <mergeCell ref="AY17:AY19"/>
    <mergeCell ref="AL18:AL19"/>
    <mergeCell ref="AF18:AF19"/>
    <mergeCell ref="B111:J111"/>
    <mergeCell ref="B97:J97"/>
    <mergeCell ref="B107:J107"/>
    <mergeCell ref="B102:J102"/>
    <mergeCell ref="B110:J110"/>
    <mergeCell ref="B100:J100"/>
    <mergeCell ref="B101:J101"/>
    <mergeCell ref="B98:J98"/>
    <mergeCell ref="BE18:BE19"/>
    <mergeCell ref="B31:J31"/>
    <mergeCell ref="U16:U19"/>
    <mergeCell ref="B23:J23"/>
    <mergeCell ref="P79:P80"/>
    <mergeCell ref="R87:R92"/>
    <mergeCell ref="B112:J112"/>
    <mergeCell ref="B113:J113"/>
    <mergeCell ref="B114:J114"/>
    <mergeCell ref="B115:J115"/>
    <mergeCell ref="K115:R115"/>
    <mergeCell ref="B87:J87"/>
    <mergeCell ref="B83:J83"/>
    <mergeCell ref="B103:J103"/>
    <mergeCell ref="K84:R84"/>
    <mergeCell ref="B85:J85"/>
    <mergeCell ref="B91:J91"/>
    <mergeCell ref="K107:O107"/>
    <mergeCell ref="K99:O99"/>
    <mergeCell ref="B99:J99"/>
    <mergeCell ref="P86:P93"/>
    <mergeCell ref="B92:J92"/>
    <mergeCell ref="B93:J93"/>
    <mergeCell ref="B88:J88"/>
    <mergeCell ref="B96:J96"/>
    <mergeCell ref="B104:J104"/>
    <mergeCell ref="B105:J105"/>
    <mergeCell ref="B106:J106"/>
    <mergeCell ref="B108:J108"/>
    <mergeCell ref="B109:J109"/>
    <mergeCell ref="B124:J124"/>
    <mergeCell ref="B121:J121"/>
    <mergeCell ref="B122:J122"/>
    <mergeCell ref="B120:J120"/>
    <mergeCell ref="A131:O131"/>
    <mergeCell ref="K123:O123"/>
    <mergeCell ref="B116:J116"/>
    <mergeCell ref="B118:J118"/>
    <mergeCell ref="B119:J119"/>
    <mergeCell ref="B117:J117"/>
    <mergeCell ref="A123:J123"/>
    <mergeCell ref="B139:AE139"/>
    <mergeCell ref="B163:AE163"/>
    <mergeCell ref="V126:V130"/>
    <mergeCell ref="W130:AD130"/>
    <mergeCell ref="B162:AE162"/>
    <mergeCell ref="B161:AE161"/>
    <mergeCell ref="B160:AE160"/>
    <mergeCell ref="B150:AE150"/>
    <mergeCell ref="W131:AD131"/>
    <mergeCell ref="A132:O132"/>
    <mergeCell ref="W132:AD132"/>
    <mergeCell ref="W129:AD129"/>
    <mergeCell ref="V131:V133"/>
    <mergeCell ref="B159:AE159"/>
    <mergeCell ref="B149:AE149"/>
    <mergeCell ref="B151:AE151"/>
    <mergeCell ref="B142:AE142"/>
    <mergeCell ref="W126:AD126"/>
    <mergeCell ref="A127:O127"/>
    <mergeCell ref="W127:AD127"/>
    <mergeCell ref="W128:AD128"/>
    <mergeCell ref="A137:AE137"/>
    <mergeCell ref="B147:AE147"/>
    <mergeCell ref="B146:AE146"/>
    <mergeCell ref="B145:AE145"/>
    <mergeCell ref="B144:AE144"/>
    <mergeCell ref="B141:AE141"/>
    <mergeCell ref="B140:AE140"/>
    <mergeCell ref="B143:AE143"/>
    <mergeCell ref="B172:AE172"/>
    <mergeCell ref="B171:AE171"/>
    <mergeCell ref="B170:AE170"/>
    <mergeCell ref="B169:AE169"/>
    <mergeCell ref="B158:AE158"/>
    <mergeCell ref="B157:AE157"/>
    <mergeCell ref="B156:AE156"/>
    <mergeCell ref="B155:AE155"/>
    <mergeCell ref="B154:AE154"/>
    <mergeCell ref="B153:AE153"/>
    <mergeCell ref="B152:AE152"/>
    <mergeCell ref="B168:AE168"/>
    <mergeCell ref="B167:AE167"/>
    <mergeCell ref="B166:AE166"/>
    <mergeCell ref="B165:AE165"/>
    <mergeCell ref="B164:AE164"/>
    <mergeCell ref="B148:AE148"/>
    <mergeCell ref="W133:AD133"/>
    <mergeCell ref="U126:U133"/>
    <mergeCell ref="B39:J39"/>
    <mergeCell ref="B40:J40"/>
    <mergeCell ref="B50:J50"/>
    <mergeCell ref="B52:J52"/>
    <mergeCell ref="B46:J46"/>
    <mergeCell ref="B54:J54"/>
    <mergeCell ref="B81:J81"/>
    <mergeCell ref="B55:J55"/>
    <mergeCell ref="K44:R44"/>
    <mergeCell ref="K58:R58"/>
    <mergeCell ref="B80:J80"/>
    <mergeCell ref="B64:J64"/>
    <mergeCell ref="B79:J79"/>
    <mergeCell ref="B78:J78"/>
    <mergeCell ref="B76:J76"/>
    <mergeCell ref="B63:J63"/>
    <mergeCell ref="B62:J62"/>
    <mergeCell ref="B61:J61"/>
    <mergeCell ref="B44:J44"/>
    <mergeCell ref="B60:J60"/>
    <mergeCell ref="K45:R45"/>
    <mergeCell ref="B53:J53"/>
    <mergeCell ref="B84:J84"/>
    <mergeCell ref="B86:J86"/>
    <mergeCell ref="B95:J95"/>
    <mergeCell ref="B90:J90"/>
    <mergeCell ref="B89:J89"/>
    <mergeCell ref="B74:J74"/>
    <mergeCell ref="B59:J59"/>
    <mergeCell ref="B75:J75"/>
    <mergeCell ref="K71:R71"/>
    <mergeCell ref="K73:R73"/>
    <mergeCell ref="B71:J71"/>
    <mergeCell ref="B94:J94"/>
    <mergeCell ref="B69:J69"/>
    <mergeCell ref="B70:J70"/>
    <mergeCell ref="B77:J77"/>
    <mergeCell ref="K74:R74"/>
    <mergeCell ref="B72:J72"/>
    <mergeCell ref="B73:J73"/>
    <mergeCell ref="B82:J82"/>
    <mergeCell ref="Q79:Q80"/>
    <mergeCell ref="A2:AY2"/>
    <mergeCell ref="A3:A4"/>
    <mergeCell ref="AT3:AY4"/>
    <mergeCell ref="S15:S19"/>
    <mergeCell ref="O11:X11"/>
    <mergeCell ref="Y7:AI7"/>
    <mergeCell ref="AJ5:AS5"/>
    <mergeCell ref="J3:N4"/>
    <mergeCell ref="O3:X4"/>
    <mergeCell ref="A15:A20"/>
    <mergeCell ref="Y3:AI4"/>
    <mergeCell ref="AF17:AI17"/>
    <mergeCell ref="J6:N6"/>
    <mergeCell ref="J5:N5"/>
    <mergeCell ref="O5:X5"/>
    <mergeCell ref="O6:X6"/>
    <mergeCell ref="X17:AB17"/>
    <mergeCell ref="AP17:AS17"/>
    <mergeCell ref="AQ18:AQ19"/>
    <mergeCell ref="AR18:AR19"/>
    <mergeCell ref="AS18:AS19"/>
    <mergeCell ref="AJ3:AS4"/>
    <mergeCell ref="AJ11:AS11"/>
    <mergeCell ref="B47:J47"/>
    <mergeCell ref="B48:J48"/>
    <mergeCell ref="B45:J45"/>
    <mergeCell ref="B32:J32"/>
    <mergeCell ref="B35:J35"/>
    <mergeCell ref="B37:J37"/>
    <mergeCell ref="B38:J38"/>
    <mergeCell ref="Y11:AI11"/>
    <mergeCell ref="AD17:AD19"/>
    <mergeCell ref="AE17:AE19"/>
    <mergeCell ref="AH18:AH19"/>
    <mergeCell ref="AC17:AC19"/>
    <mergeCell ref="B21:J21"/>
    <mergeCell ref="AI18:AI19"/>
    <mergeCell ref="B22:J22"/>
    <mergeCell ref="K22:R22"/>
    <mergeCell ref="W16:W19"/>
    <mergeCell ref="X18:X19"/>
    <mergeCell ref="K15:R19"/>
    <mergeCell ref="B27:J27"/>
    <mergeCell ref="G3:I4"/>
    <mergeCell ref="B3:F4"/>
    <mergeCell ref="B11:F11"/>
    <mergeCell ref="B9:F9"/>
    <mergeCell ref="B7:F7"/>
    <mergeCell ref="B6:F6"/>
    <mergeCell ref="B5:F5"/>
    <mergeCell ref="G11:I11"/>
    <mergeCell ref="G9:I9"/>
    <mergeCell ref="B10:F10"/>
    <mergeCell ref="G10:I10"/>
    <mergeCell ref="G5:I5"/>
    <mergeCell ref="G8:I8"/>
    <mergeCell ref="B8:F8"/>
    <mergeCell ref="G6:I6"/>
    <mergeCell ref="BS17:BS19"/>
    <mergeCell ref="B66:J66"/>
    <mergeCell ref="B68:J68"/>
    <mergeCell ref="B67:J67"/>
    <mergeCell ref="B58:J58"/>
    <mergeCell ref="K53:R53"/>
    <mergeCell ref="B42:J42"/>
    <mergeCell ref="B43:J43"/>
    <mergeCell ref="B41:AC41"/>
    <mergeCell ref="AZ17:BC17"/>
    <mergeCell ref="B25:J25"/>
    <mergeCell ref="B29:J29"/>
    <mergeCell ref="B28:J28"/>
    <mergeCell ref="B30:J30"/>
    <mergeCell ref="B24:J24"/>
    <mergeCell ref="K21:S21"/>
    <mergeCell ref="B36:J36"/>
    <mergeCell ref="B26:J26"/>
    <mergeCell ref="BA18:BA19"/>
    <mergeCell ref="B15:J20"/>
    <mergeCell ref="U15:AD15"/>
    <mergeCell ref="X16:AD16"/>
    <mergeCell ref="T15:T19"/>
    <mergeCell ref="AU17:AX17"/>
    <mergeCell ref="AV18:AV19"/>
    <mergeCell ref="AU18:AU19"/>
    <mergeCell ref="BB18:BB19"/>
    <mergeCell ref="O9:X9"/>
    <mergeCell ref="O7:X7"/>
    <mergeCell ref="G7:I7"/>
    <mergeCell ref="AT5:AY5"/>
    <mergeCell ref="AT9:AY9"/>
    <mergeCell ref="AX18:AX19"/>
    <mergeCell ref="Y9:AI9"/>
    <mergeCell ref="Y5:AI5"/>
    <mergeCell ref="Y6:AI6"/>
    <mergeCell ref="Y10:AE10"/>
    <mergeCell ref="O8:X8"/>
    <mergeCell ref="J8:N8"/>
    <mergeCell ref="J11:N11"/>
    <mergeCell ref="J9:N9"/>
    <mergeCell ref="J7:N7"/>
    <mergeCell ref="V16:V19"/>
    <mergeCell ref="AG18:AG19"/>
    <mergeCell ref="O10:X10"/>
    <mergeCell ref="Y18:AB18"/>
    <mergeCell ref="J10:N10"/>
    <mergeCell ref="AJ17:AJ19"/>
  </mergeCells>
  <phoneticPr fontId="3" type="noConversion"/>
  <printOptions horizontalCentered="1"/>
  <pageMargins left="0.25" right="0.25" top="0.75" bottom="0.75" header="0.3" footer="0.3"/>
  <pageSetup paperSize="9" scale="62" fitToHeight="0" orientation="landscape" horizontalDpi="200" verticalDpi="200" r:id="rId1"/>
  <headerFooter>
    <oddFooter>&amp;R&amp;9Версия 4.2.</oddFooter>
  </headerFooter>
  <ignoredErrors>
    <ignoredError sqref="AE7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"/>
  <sheetViews>
    <sheetView topLeftCell="A28" zoomScaleNormal="100" workbookViewId="0">
      <selection activeCell="L36" sqref="L36"/>
    </sheetView>
  </sheetViews>
  <sheetFormatPr defaultRowHeight="14.4" x14ac:dyDescent="0.3"/>
  <cols>
    <col min="1" max="1" width="19.5546875" style="256" customWidth="1"/>
    <col min="2" max="2" width="6.33203125" style="257" customWidth="1"/>
    <col min="3" max="3" width="6.44140625" style="257" customWidth="1"/>
    <col min="4" max="4" width="5.6640625" style="257" customWidth="1"/>
    <col min="5" max="6" width="5.88671875" style="257" customWidth="1"/>
    <col min="7" max="7" width="6.33203125" style="257" customWidth="1"/>
    <col min="8" max="8" width="6.44140625" style="257" customWidth="1"/>
    <col min="9" max="9" width="5.88671875" style="257" customWidth="1"/>
    <col min="10" max="10" width="5.6640625" style="257" customWidth="1"/>
    <col min="11" max="11" width="5" style="257" customWidth="1"/>
    <col min="12" max="12" width="6" style="257" customWidth="1"/>
    <col min="13" max="13" width="5" style="257" customWidth="1"/>
    <col min="14" max="14" width="2.5546875" style="257" customWidth="1"/>
    <col min="15" max="15" width="5.5546875" style="257" customWidth="1"/>
    <col min="16" max="16" width="6" style="257" customWidth="1"/>
    <col min="17" max="17" width="5.88671875" style="257" customWidth="1"/>
    <col min="18" max="18" width="6.44140625" style="257" customWidth="1"/>
    <col min="19" max="19" width="6" style="257" customWidth="1"/>
    <col min="20" max="20" width="3.44140625" style="257" customWidth="1"/>
    <col min="21" max="21" width="6.88671875" style="257" customWidth="1"/>
    <col min="22" max="22" width="9.33203125" style="257" customWidth="1"/>
    <col min="23" max="23" width="5.88671875" style="257" customWidth="1"/>
    <col min="24" max="24" width="8.44140625" style="257" customWidth="1"/>
    <col min="25" max="25" width="6.5546875" style="257" customWidth="1"/>
    <col min="26" max="26" width="4.109375" style="257" customWidth="1"/>
    <col min="27" max="27" width="9" style="257" customWidth="1"/>
    <col min="28" max="28" width="8.88671875" style="257" customWidth="1"/>
    <col min="29" max="29" width="3.6640625" style="257" customWidth="1"/>
    <col min="30" max="30" width="6.6640625" style="257" customWidth="1"/>
    <col min="31" max="31" width="5.6640625" style="257" customWidth="1"/>
    <col min="32" max="32" width="6" style="257" customWidth="1"/>
    <col min="33" max="34" width="3.5546875" customWidth="1"/>
  </cols>
  <sheetData>
    <row r="1" spans="1:32" ht="409.5" customHeight="1" x14ac:dyDescent="0.3">
      <c r="A1" s="253" t="s">
        <v>146</v>
      </c>
      <c r="B1" s="351" t="s">
        <v>302</v>
      </c>
      <c r="C1" s="350" t="s">
        <v>303</v>
      </c>
      <c r="D1" s="350" t="s">
        <v>304</v>
      </c>
      <c r="E1" s="350" t="s">
        <v>305</v>
      </c>
      <c r="F1" s="350" t="s">
        <v>306</v>
      </c>
      <c r="G1" s="351" t="s">
        <v>307</v>
      </c>
      <c r="H1" s="350" t="s">
        <v>308</v>
      </c>
      <c r="I1" s="350" t="s">
        <v>309</v>
      </c>
      <c r="J1" s="350" t="s">
        <v>175</v>
      </c>
      <c r="K1" s="350" t="s">
        <v>310</v>
      </c>
      <c r="L1" s="350" t="s">
        <v>301</v>
      </c>
      <c r="M1" s="350" t="s">
        <v>281</v>
      </c>
      <c r="N1" s="254" t="s">
        <v>282</v>
      </c>
      <c r="O1" s="350" t="s">
        <v>283</v>
      </c>
      <c r="P1" s="350" t="s">
        <v>284</v>
      </c>
      <c r="Q1" s="350" t="s">
        <v>285</v>
      </c>
      <c r="R1" s="350" t="s">
        <v>286</v>
      </c>
      <c r="S1" s="350" t="s">
        <v>287</v>
      </c>
      <c r="T1" s="350" t="s">
        <v>288</v>
      </c>
      <c r="U1" s="350" t="s">
        <v>289</v>
      </c>
      <c r="V1" s="350" t="s">
        <v>290</v>
      </c>
      <c r="W1" s="350" t="s">
        <v>291</v>
      </c>
      <c r="X1" s="350" t="s">
        <v>292</v>
      </c>
      <c r="Y1" s="350" t="s">
        <v>293</v>
      </c>
      <c r="Z1" s="350" t="s">
        <v>294</v>
      </c>
      <c r="AA1" s="350" t="s">
        <v>295</v>
      </c>
      <c r="AB1" s="350" t="s">
        <v>296</v>
      </c>
      <c r="AC1" s="350" t="s">
        <v>297</v>
      </c>
      <c r="AD1" s="350" t="s">
        <v>298</v>
      </c>
      <c r="AE1" s="350" t="s">
        <v>299</v>
      </c>
      <c r="AF1" s="350" t="s">
        <v>300</v>
      </c>
    </row>
    <row r="2" spans="1:32" x14ac:dyDescent="0.3">
      <c r="A2" s="344" t="s">
        <v>89</v>
      </c>
      <c r="B2" s="255" t="s">
        <v>147</v>
      </c>
      <c r="C2" s="255" t="s">
        <v>147</v>
      </c>
      <c r="D2" s="255" t="s">
        <v>147</v>
      </c>
      <c r="E2" s="255" t="s">
        <v>147</v>
      </c>
      <c r="F2" s="255" t="s">
        <v>147</v>
      </c>
      <c r="G2" s="255" t="s">
        <v>147</v>
      </c>
      <c r="H2" s="255" t="s">
        <v>147</v>
      </c>
      <c r="I2" s="255" t="s">
        <v>147</v>
      </c>
      <c r="J2" s="255" t="s">
        <v>147</v>
      </c>
      <c r="K2" s="255" t="s">
        <v>147</v>
      </c>
      <c r="L2" s="255" t="s">
        <v>147</v>
      </c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</row>
    <row r="3" spans="1:32" x14ac:dyDescent="0.3">
      <c r="A3" s="344" t="s">
        <v>90</v>
      </c>
      <c r="B3" s="255" t="s">
        <v>147</v>
      </c>
      <c r="C3" s="255" t="s">
        <v>147</v>
      </c>
      <c r="D3" s="255" t="s">
        <v>147</v>
      </c>
      <c r="E3" s="255" t="s">
        <v>147</v>
      </c>
      <c r="F3" s="255" t="s">
        <v>147</v>
      </c>
      <c r="G3" s="255" t="s">
        <v>147</v>
      </c>
      <c r="H3" s="255" t="s">
        <v>147</v>
      </c>
      <c r="I3" s="255" t="s">
        <v>147</v>
      </c>
      <c r="J3" s="255" t="s">
        <v>147</v>
      </c>
      <c r="K3" s="255" t="s">
        <v>147</v>
      </c>
      <c r="L3" s="255" t="s">
        <v>147</v>
      </c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</row>
    <row r="4" spans="1:32" x14ac:dyDescent="0.3">
      <c r="A4" s="344" t="s">
        <v>12</v>
      </c>
      <c r="B4" s="255" t="s">
        <v>147</v>
      </c>
      <c r="C4" s="255" t="s">
        <v>147</v>
      </c>
      <c r="D4" s="255" t="s">
        <v>147</v>
      </c>
      <c r="E4" s="255" t="s">
        <v>147</v>
      </c>
      <c r="F4" s="255" t="s">
        <v>147</v>
      </c>
      <c r="G4" s="255" t="s">
        <v>147</v>
      </c>
      <c r="H4" s="255" t="s">
        <v>147</v>
      </c>
      <c r="I4" s="255" t="s">
        <v>147</v>
      </c>
      <c r="J4" s="255" t="s">
        <v>147</v>
      </c>
      <c r="K4" s="255" t="s">
        <v>147</v>
      </c>
      <c r="L4" s="255" t="s">
        <v>147</v>
      </c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</row>
    <row r="5" spans="1:32" x14ac:dyDescent="0.3">
      <c r="A5" s="344" t="s">
        <v>121</v>
      </c>
      <c r="B5" s="255" t="s">
        <v>147</v>
      </c>
      <c r="C5" s="255" t="s">
        <v>147</v>
      </c>
      <c r="D5" s="255" t="s">
        <v>147</v>
      </c>
      <c r="E5" s="255" t="s">
        <v>147</v>
      </c>
      <c r="F5" s="255" t="s">
        <v>147</v>
      </c>
      <c r="G5" s="255" t="s">
        <v>147</v>
      </c>
      <c r="H5" s="255" t="s">
        <v>147</v>
      </c>
      <c r="I5" s="255" t="s">
        <v>147</v>
      </c>
      <c r="J5" s="255" t="s">
        <v>147</v>
      </c>
      <c r="K5" s="255" t="s">
        <v>147</v>
      </c>
      <c r="L5" s="255" t="s">
        <v>147</v>
      </c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</row>
    <row r="6" spans="1:32" x14ac:dyDescent="0.3">
      <c r="A6" s="344" t="s">
        <v>13</v>
      </c>
      <c r="B6" s="255" t="s">
        <v>147</v>
      </c>
      <c r="C6" s="255" t="s">
        <v>147</v>
      </c>
      <c r="D6" s="255" t="s">
        <v>147</v>
      </c>
      <c r="E6" s="255" t="s">
        <v>147</v>
      </c>
      <c r="F6" s="255" t="s">
        <v>147</v>
      </c>
      <c r="G6" s="255" t="s">
        <v>147</v>
      </c>
      <c r="H6" s="255" t="s">
        <v>147</v>
      </c>
      <c r="I6" s="255" t="s">
        <v>147</v>
      </c>
      <c r="J6" s="255" t="s">
        <v>147</v>
      </c>
      <c r="K6" s="255" t="s">
        <v>147</v>
      </c>
      <c r="L6" s="255" t="s">
        <v>147</v>
      </c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</row>
    <row r="7" spans="1:32" x14ac:dyDescent="0.3">
      <c r="A7" s="344" t="s">
        <v>14</v>
      </c>
      <c r="B7" s="255" t="s">
        <v>147</v>
      </c>
      <c r="C7" s="255" t="s">
        <v>147</v>
      </c>
      <c r="D7" s="255" t="s">
        <v>147</v>
      </c>
      <c r="E7" s="255" t="s">
        <v>147</v>
      </c>
      <c r="F7" s="255" t="s">
        <v>147</v>
      </c>
      <c r="G7" s="255" t="s">
        <v>147</v>
      </c>
      <c r="H7" s="255" t="s">
        <v>147</v>
      </c>
      <c r="I7" s="255" t="s">
        <v>147</v>
      </c>
      <c r="J7" s="255" t="s">
        <v>147</v>
      </c>
      <c r="K7" s="255" t="s">
        <v>147</v>
      </c>
      <c r="L7" s="255" t="s">
        <v>147</v>
      </c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55"/>
      <c r="AE7" s="255"/>
      <c r="AF7" s="255"/>
    </row>
    <row r="8" spans="1:32" ht="20.399999999999999" x14ac:dyDescent="0.3">
      <c r="A8" s="345" t="s">
        <v>15</v>
      </c>
      <c r="B8" s="255" t="s">
        <v>147</v>
      </c>
      <c r="C8" s="255" t="s">
        <v>147</v>
      </c>
      <c r="D8" s="255" t="s">
        <v>147</v>
      </c>
      <c r="E8" s="255" t="s">
        <v>147</v>
      </c>
      <c r="F8" s="255" t="s">
        <v>147</v>
      </c>
      <c r="G8" s="255" t="s">
        <v>147</v>
      </c>
      <c r="H8" s="255" t="s">
        <v>147</v>
      </c>
      <c r="I8" s="255" t="s">
        <v>147</v>
      </c>
      <c r="J8" s="255" t="s">
        <v>147</v>
      </c>
      <c r="K8" s="255" t="s">
        <v>147</v>
      </c>
      <c r="L8" s="255" t="s">
        <v>147</v>
      </c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</row>
    <row r="9" spans="1:32" x14ac:dyDescent="0.3">
      <c r="A9" s="344" t="s">
        <v>122</v>
      </c>
      <c r="B9" s="255" t="s">
        <v>147</v>
      </c>
      <c r="C9" s="255" t="s">
        <v>147</v>
      </c>
      <c r="D9" s="255"/>
      <c r="E9" s="255" t="s">
        <v>147</v>
      </c>
      <c r="F9" s="255"/>
      <c r="G9" s="255"/>
      <c r="H9" s="255" t="s">
        <v>147</v>
      </c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55"/>
      <c r="AA9" s="255"/>
      <c r="AB9" s="255"/>
      <c r="AC9" s="255"/>
      <c r="AD9" s="255"/>
      <c r="AE9" s="255"/>
      <c r="AF9" s="255"/>
    </row>
    <row r="10" spans="1:32" x14ac:dyDescent="0.3">
      <c r="A10" s="344" t="s">
        <v>179</v>
      </c>
      <c r="B10" s="255" t="s">
        <v>147</v>
      </c>
      <c r="C10" s="255" t="s">
        <v>147</v>
      </c>
      <c r="D10" s="255" t="s">
        <v>147</v>
      </c>
      <c r="E10" s="255" t="s">
        <v>147</v>
      </c>
      <c r="F10" s="255" t="s">
        <v>147</v>
      </c>
      <c r="G10" s="255" t="s">
        <v>147</v>
      </c>
      <c r="H10" s="255" t="s">
        <v>147</v>
      </c>
      <c r="I10" s="255" t="s">
        <v>147</v>
      </c>
      <c r="J10" s="255" t="s">
        <v>147</v>
      </c>
      <c r="K10" s="255" t="s">
        <v>147</v>
      </c>
      <c r="L10" s="255" t="s">
        <v>147</v>
      </c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</row>
    <row r="11" spans="1:32" x14ac:dyDescent="0.3">
      <c r="A11" s="344" t="s">
        <v>153</v>
      </c>
      <c r="B11" s="255" t="s">
        <v>147</v>
      </c>
      <c r="C11" s="255" t="s">
        <v>147</v>
      </c>
      <c r="D11" s="255" t="s">
        <v>147</v>
      </c>
      <c r="E11" s="255" t="s">
        <v>147</v>
      </c>
      <c r="F11" s="255" t="s">
        <v>147</v>
      </c>
      <c r="G11" s="255"/>
      <c r="H11" s="255"/>
      <c r="I11" s="255"/>
      <c r="J11" s="255" t="s">
        <v>147</v>
      </c>
      <c r="K11" s="255" t="s">
        <v>147</v>
      </c>
      <c r="L11" s="255" t="s">
        <v>147</v>
      </c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</row>
    <row r="12" spans="1:32" x14ac:dyDescent="0.3">
      <c r="A12" s="344" t="s">
        <v>178</v>
      </c>
      <c r="B12" s="255" t="s">
        <v>147</v>
      </c>
      <c r="C12" s="255" t="s">
        <v>147</v>
      </c>
      <c r="D12" s="255" t="s">
        <v>147</v>
      </c>
      <c r="E12" s="255" t="s">
        <v>147</v>
      </c>
      <c r="F12" s="255" t="s">
        <v>147</v>
      </c>
      <c r="G12" s="255" t="s">
        <v>147</v>
      </c>
      <c r="H12" s="255" t="s">
        <v>147</v>
      </c>
      <c r="I12" s="255" t="s">
        <v>147</v>
      </c>
      <c r="J12" s="255" t="s">
        <v>147</v>
      </c>
      <c r="K12" s="255" t="s">
        <v>147</v>
      </c>
      <c r="L12" s="255" t="s">
        <v>147</v>
      </c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</row>
    <row r="13" spans="1:32" x14ac:dyDescent="0.3">
      <c r="A13" s="344" t="s">
        <v>181</v>
      </c>
      <c r="B13" s="255" t="s">
        <v>147</v>
      </c>
      <c r="C13" s="255" t="s">
        <v>147</v>
      </c>
      <c r="D13" s="255" t="s">
        <v>147</v>
      </c>
      <c r="E13" s="255" t="s">
        <v>147</v>
      </c>
      <c r="F13" s="255" t="s">
        <v>147</v>
      </c>
      <c r="G13" s="255" t="s">
        <v>147</v>
      </c>
      <c r="H13" s="255" t="s">
        <v>147</v>
      </c>
      <c r="I13" s="255" t="s">
        <v>147</v>
      </c>
      <c r="J13" s="255" t="s">
        <v>147</v>
      </c>
      <c r="K13" s="255" t="s">
        <v>147</v>
      </c>
      <c r="L13" s="255" t="s">
        <v>147</v>
      </c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255"/>
      <c r="AE13" s="255"/>
      <c r="AF13" s="255"/>
    </row>
    <row r="14" spans="1:32" x14ac:dyDescent="0.3">
      <c r="A14" s="345" t="s">
        <v>177</v>
      </c>
      <c r="B14" s="255" t="s">
        <v>147</v>
      </c>
      <c r="C14" s="255" t="s">
        <v>147</v>
      </c>
      <c r="D14" s="255" t="s">
        <v>147</v>
      </c>
      <c r="E14" s="255" t="s">
        <v>147</v>
      </c>
      <c r="F14" s="255" t="s">
        <v>147</v>
      </c>
      <c r="G14" s="255" t="s">
        <v>147</v>
      </c>
      <c r="H14" s="255" t="s">
        <v>147</v>
      </c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</row>
    <row r="15" spans="1:32" x14ac:dyDescent="0.3">
      <c r="A15" s="345" t="s">
        <v>213</v>
      </c>
      <c r="B15" s="255" t="s">
        <v>147</v>
      </c>
      <c r="C15" s="255" t="s">
        <v>147</v>
      </c>
      <c r="D15" s="255" t="s">
        <v>147</v>
      </c>
      <c r="E15" s="255" t="s">
        <v>147</v>
      </c>
      <c r="F15" s="255" t="s">
        <v>147</v>
      </c>
      <c r="G15" s="255" t="s">
        <v>147</v>
      </c>
      <c r="H15" s="255" t="s">
        <v>147</v>
      </c>
      <c r="I15" s="255" t="s">
        <v>147</v>
      </c>
      <c r="J15" s="255" t="s">
        <v>147</v>
      </c>
      <c r="K15" s="255" t="s">
        <v>147</v>
      </c>
      <c r="L15" s="255" t="s">
        <v>147</v>
      </c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</row>
    <row r="16" spans="1:32" x14ac:dyDescent="0.3">
      <c r="A16" s="352" t="s">
        <v>238</v>
      </c>
      <c r="B16" s="255" t="s">
        <v>147</v>
      </c>
      <c r="C16" s="255" t="s">
        <v>147</v>
      </c>
      <c r="D16" s="255" t="s">
        <v>147</v>
      </c>
      <c r="E16" s="255" t="s">
        <v>147</v>
      </c>
      <c r="F16" s="255" t="s">
        <v>147</v>
      </c>
      <c r="G16" s="255" t="s">
        <v>147</v>
      </c>
      <c r="H16" s="255" t="s">
        <v>147</v>
      </c>
      <c r="I16" s="255" t="s">
        <v>147</v>
      </c>
      <c r="J16" s="255" t="s">
        <v>147</v>
      </c>
      <c r="K16" s="255" t="s">
        <v>147</v>
      </c>
      <c r="L16" s="255" t="s">
        <v>147</v>
      </c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</row>
    <row r="17" spans="1:32" x14ac:dyDescent="0.3">
      <c r="A17" s="343" t="s">
        <v>239</v>
      </c>
      <c r="B17" s="255" t="s">
        <v>147</v>
      </c>
      <c r="C17" s="255" t="s">
        <v>147</v>
      </c>
      <c r="D17" s="255"/>
      <c r="E17" s="255" t="s">
        <v>147</v>
      </c>
      <c r="F17" s="255"/>
      <c r="G17" s="255"/>
      <c r="H17" s="255" t="s">
        <v>147</v>
      </c>
      <c r="I17" s="255" t="s">
        <v>147</v>
      </c>
      <c r="J17" s="255" t="s">
        <v>147</v>
      </c>
      <c r="K17" s="255" t="s">
        <v>147</v>
      </c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</row>
    <row r="18" spans="1:32" x14ac:dyDescent="0.3">
      <c r="A18" s="353" t="s">
        <v>148</v>
      </c>
      <c r="B18" s="255" t="s">
        <v>147</v>
      </c>
      <c r="C18" s="255" t="s">
        <v>147</v>
      </c>
      <c r="D18" s="255" t="s">
        <v>147</v>
      </c>
      <c r="E18" s="255" t="s">
        <v>147</v>
      </c>
      <c r="F18" s="255" t="s">
        <v>147</v>
      </c>
      <c r="G18" s="255" t="s">
        <v>147</v>
      </c>
      <c r="H18" s="255" t="s">
        <v>147</v>
      </c>
      <c r="I18" s="255" t="s">
        <v>147</v>
      </c>
      <c r="J18" s="255" t="s">
        <v>147</v>
      </c>
      <c r="K18" s="255" t="s">
        <v>147</v>
      </c>
      <c r="L18" s="255" t="s">
        <v>147</v>
      </c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</row>
    <row r="19" spans="1:32" x14ac:dyDescent="0.3">
      <c r="A19" s="344" t="s">
        <v>13</v>
      </c>
      <c r="B19" s="255" t="s">
        <v>147</v>
      </c>
      <c r="C19" s="255" t="s">
        <v>147</v>
      </c>
      <c r="D19" s="255" t="s">
        <v>147</v>
      </c>
      <c r="E19" s="255" t="s">
        <v>147</v>
      </c>
      <c r="F19" s="255" t="s">
        <v>147</v>
      </c>
      <c r="G19" s="255" t="s">
        <v>147</v>
      </c>
      <c r="H19" s="255" t="s">
        <v>147</v>
      </c>
      <c r="I19" s="255" t="s">
        <v>147</v>
      </c>
      <c r="J19" s="255" t="s">
        <v>147</v>
      </c>
      <c r="K19" s="255" t="s">
        <v>147</v>
      </c>
      <c r="L19" s="255" t="s">
        <v>147</v>
      </c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</row>
    <row r="20" spans="1:32" ht="20.399999999999999" x14ac:dyDescent="0.3">
      <c r="A20" s="345" t="s">
        <v>150</v>
      </c>
      <c r="B20" s="255" t="s">
        <v>147</v>
      </c>
      <c r="C20" s="255" t="s">
        <v>147</v>
      </c>
      <c r="D20" s="255" t="s">
        <v>147</v>
      </c>
      <c r="E20" s="255" t="s">
        <v>147</v>
      </c>
      <c r="F20" s="255" t="s">
        <v>147</v>
      </c>
      <c r="G20" s="255" t="s">
        <v>147</v>
      </c>
      <c r="H20" s="255" t="s">
        <v>147</v>
      </c>
      <c r="I20" s="255" t="s">
        <v>147</v>
      </c>
      <c r="J20" s="255" t="s">
        <v>147</v>
      </c>
      <c r="K20" s="255" t="s">
        <v>147</v>
      </c>
      <c r="L20" s="255" t="s">
        <v>147</v>
      </c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</row>
    <row r="21" spans="1:32" x14ac:dyDescent="0.3">
      <c r="A21" s="344" t="s">
        <v>237</v>
      </c>
      <c r="B21" s="255" t="s">
        <v>147</v>
      </c>
      <c r="C21" s="255" t="s">
        <v>147</v>
      </c>
      <c r="D21" s="255" t="s">
        <v>147</v>
      </c>
      <c r="E21" s="255" t="s">
        <v>147</v>
      </c>
      <c r="F21" s="255" t="s">
        <v>147</v>
      </c>
      <c r="G21" s="255" t="s">
        <v>147</v>
      </c>
      <c r="H21" s="255" t="s">
        <v>147</v>
      </c>
      <c r="I21" s="255" t="s">
        <v>147</v>
      </c>
      <c r="J21" s="255" t="s">
        <v>147</v>
      </c>
      <c r="K21" s="255" t="s">
        <v>147</v>
      </c>
      <c r="L21" s="255" t="s">
        <v>147</v>
      </c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  <c r="AE21" s="255"/>
      <c r="AF21" s="255"/>
    </row>
    <row r="22" spans="1:32" x14ac:dyDescent="0.3">
      <c r="A22" s="344" t="s">
        <v>149</v>
      </c>
      <c r="B22" s="255" t="s">
        <v>147</v>
      </c>
      <c r="C22" s="255" t="s">
        <v>147</v>
      </c>
      <c r="D22" s="255" t="s">
        <v>147</v>
      </c>
      <c r="E22" s="255" t="s">
        <v>147</v>
      </c>
      <c r="F22" s="255" t="s">
        <v>147</v>
      </c>
      <c r="G22" s="255" t="s">
        <v>147</v>
      </c>
      <c r="H22" s="255" t="s">
        <v>147</v>
      </c>
      <c r="I22" s="255" t="s">
        <v>147</v>
      </c>
      <c r="J22" s="255" t="s">
        <v>147</v>
      </c>
      <c r="K22" s="255" t="s">
        <v>147</v>
      </c>
      <c r="L22" s="255" t="s">
        <v>147</v>
      </c>
      <c r="M22" s="255"/>
      <c r="N22" s="255"/>
      <c r="O22" s="255"/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55"/>
      <c r="AD22" s="255"/>
      <c r="AE22" s="255"/>
      <c r="AF22" s="255"/>
    </row>
    <row r="23" spans="1:32" ht="20.399999999999999" x14ac:dyDescent="0.3">
      <c r="A23" s="345" t="s">
        <v>182</v>
      </c>
      <c r="B23" s="255" t="s">
        <v>147</v>
      </c>
      <c r="C23" s="255" t="s">
        <v>147</v>
      </c>
      <c r="D23" s="255" t="s">
        <v>147</v>
      </c>
      <c r="E23" s="255" t="s">
        <v>147</v>
      </c>
      <c r="F23" s="255" t="s">
        <v>147</v>
      </c>
      <c r="G23" s="255" t="s">
        <v>147</v>
      </c>
      <c r="H23" s="255" t="s">
        <v>147</v>
      </c>
      <c r="I23" s="255"/>
      <c r="J23" s="255" t="s">
        <v>147</v>
      </c>
      <c r="K23" s="255"/>
      <c r="L23" s="255"/>
      <c r="M23" s="255" t="s">
        <v>147</v>
      </c>
      <c r="N23" s="255" t="s">
        <v>147</v>
      </c>
      <c r="O23" s="255" t="s">
        <v>147</v>
      </c>
      <c r="P23" s="255" t="s">
        <v>147</v>
      </c>
      <c r="Q23" s="255" t="s">
        <v>147</v>
      </c>
      <c r="R23" s="255" t="s">
        <v>147</v>
      </c>
      <c r="S23" s="255" t="s">
        <v>147</v>
      </c>
      <c r="T23" s="255" t="s">
        <v>147</v>
      </c>
      <c r="U23" s="255" t="s">
        <v>147</v>
      </c>
      <c r="V23" s="255" t="s">
        <v>147</v>
      </c>
      <c r="W23" s="255" t="s">
        <v>147</v>
      </c>
      <c r="X23" s="255" t="s">
        <v>147</v>
      </c>
      <c r="Y23" s="255" t="s">
        <v>147</v>
      </c>
      <c r="Z23" s="255" t="s">
        <v>147</v>
      </c>
      <c r="AA23" s="255" t="s">
        <v>147</v>
      </c>
      <c r="AB23" s="255" t="s">
        <v>147</v>
      </c>
      <c r="AC23" s="255"/>
      <c r="AD23" s="255"/>
      <c r="AE23" s="255"/>
      <c r="AF23" s="255"/>
    </row>
    <row r="24" spans="1:32" x14ac:dyDescent="0.3">
      <c r="A24" s="344" t="s">
        <v>219</v>
      </c>
      <c r="B24" s="255" t="s">
        <v>147</v>
      </c>
      <c r="C24" s="255" t="s">
        <v>147</v>
      </c>
      <c r="D24" s="255" t="s">
        <v>147</v>
      </c>
      <c r="E24" s="255" t="s">
        <v>147</v>
      </c>
      <c r="F24" s="255" t="s">
        <v>147</v>
      </c>
      <c r="G24" s="255" t="s">
        <v>147</v>
      </c>
      <c r="H24" s="255" t="s">
        <v>147</v>
      </c>
      <c r="I24" s="255" t="s">
        <v>147</v>
      </c>
      <c r="J24" s="255" t="s">
        <v>147</v>
      </c>
      <c r="K24" s="255" t="s">
        <v>147</v>
      </c>
      <c r="L24" s="255" t="s">
        <v>147</v>
      </c>
      <c r="M24" s="255"/>
      <c r="N24" s="255"/>
      <c r="O24" s="255"/>
      <c r="P24" s="255" t="s">
        <v>147</v>
      </c>
      <c r="Q24" s="255"/>
      <c r="R24" s="255"/>
      <c r="S24" s="255" t="s">
        <v>147</v>
      </c>
      <c r="T24" s="255"/>
      <c r="U24" s="255"/>
      <c r="V24" s="255" t="s">
        <v>147</v>
      </c>
      <c r="W24" s="255" t="s">
        <v>147</v>
      </c>
      <c r="X24" s="255" t="s">
        <v>147</v>
      </c>
      <c r="Y24" s="255"/>
      <c r="Z24" s="255" t="s">
        <v>147</v>
      </c>
      <c r="AA24" s="255" t="s">
        <v>147</v>
      </c>
      <c r="AB24" s="255" t="s">
        <v>147</v>
      </c>
      <c r="AC24" s="255"/>
      <c r="AD24" s="255"/>
      <c r="AE24" s="255"/>
      <c r="AF24" s="255"/>
    </row>
    <row r="25" spans="1:32" ht="19.2" x14ac:dyDescent="0.3">
      <c r="A25" s="354" t="s">
        <v>185</v>
      </c>
      <c r="B25" s="255" t="s">
        <v>147</v>
      </c>
      <c r="C25" s="255" t="s">
        <v>147</v>
      </c>
      <c r="D25" s="255" t="s">
        <v>147</v>
      </c>
      <c r="E25" s="255" t="s">
        <v>147</v>
      </c>
      <c r="F25" s="255" t="s">
        <v>147</v>
      </c>
      <c r="G25" s="255" t="s">
        <v>147</v>
      </c>
      <c r="H25" s="255" t="s">
        <v>147</v>
      </c>
      <c r="I25" s="255" t="s">
        <v>147</v>
      </c>
      <c r="J25" s="255" t="s">
        <v>147</v>
      </c>
      <c r="K25" s="255" t="s">
        <v>147</v>
      </c>
      <c r="L25" s="255" t="s">
        <v>147</v>
      </c>
      <c r="M25" s="255" t="s">
        <v>147</v>
      </c>
      <c r="N25" s="255" t="s">
        <v>147</v>
      </c>
      <c r="O25" s="255" t="s">
        <v>147</v>
      </c>
      <c r="P25" s="255" t="s">
        <v>147</v>
      </c>
      <c r="Q25" s="255" t="s">
        <v>147</v>
      </c>
      <c r="R25" s="255" t="s">
        <v>147</v>
      </c>
      <c r="S25" s="255" t="s">
        <v>147</v>
      </c>
      <c r="T25" s="255" t="s">
        <v>147</v>
      </c>
      <c r="U25" s="255" t="s">
        <v>147</v>
      </c>
      <c r="V25" s="255" t="s">
        <v>147</v>
      </c>
      <c r="W25" s="255" t="s">
        <v>147</v>
      </c>
      <c r="X25" s="255" t="s">
        <v>147</v>
      </c>
      <c r="Y25" s="255" t="s">
        <v>147</v>
      </c>
      <c r="Z25" s="255" t="s">
        <v>147</v>
      </c>
      <c r="AA25" s="255" t="s">
        <v>147</v>
      </c>
      <c r="AB25" s="255" t="s">
        <v>147</v>
      </c>
      <c r="AC25" s="255" t="s">
        <v>147</v>
      </c>
      <c r="AD25" s="255" t="s">
        <v>147</v>
      </c>
      <c r="AE25" s="255" t="s">
        <v>147</v>
      </c>
      <c r="AF25" s="255" t="s">
        <v>147</v>
      </c>
    </row>
    <row r="26" spans="1:32" x14ac:dyDescent="0.3">
      <c r="A26" s="344" t="s">
        <v>216</v>
      </c>
      <c r="B26" s="255" t="s">
        <v>147</v>
      </c>
      <c r="C26" s="255" t="s">
        <v>147</v>
      </c>
      <c r="D26" s="255" t="s">
        <v>147</v>
      </c>
      <c r="E26" s="255" t="s">
        <v>147</v>
      </c>
      <c r="F26" s="255" t="s">
        <v>147</v>
      </c>
      <c r="G26" s="255" t="s">
        <v>147</v>
      </c>
      <c r="H26" s="255" t="s">
        <v>147</v>
      </c>
      <c r="I26" s="255" t="s">
        <v>147</v>
      </c>
      <c r="J26" s="255" t="s">
        <v>147</v>
      </c>
      <c r="K26" s="255" t="s">
        <v>147</v>
      </c>
      <c r="L26" s="255" t="s">
        <v>147</v>
      </c>
      <c r="M26" s="255" t="s">
        <v>147</v>
      </c>
      <c r="N26" s="255" t="s">
        <v>147</v>
      </c>
      <c r="O26" s="255" t="s">
        <v>147</v>
      </c>
      <c r="P26" s="255" t="s">
        <v>147</v>
      </c>
      <c r="Q26" s="255" t="s">
        <v>147</v>
      </c>
      <c r="R26" s="255" t="s">
        <v>147</v>
      </c>
      <c r="S26" s="255" t="s">
        <v>147</v>
      </c>
      <c r="T26" s="255" t="s">
        <v>147</v>
      </c>
      <c r="U26" s="255" t="s">
        <v>147</v>
      </c>
      <c r="V26" s="255" t="s">
        <v>147</v>
      </c>
      <c r="W26" s="255" t="s">
        <v>147</v>
      </c>
      <c r="X26" s="255" t="s">
        <v>147</v>
      </c>
      <c r="Y26" s="255" t="s">
        <v>147</v>
      </c>
      <c r="Z26" s="255" t="s">
        <v>147</v>
      </c>
      <c r="AA26" s="255" t="s">
        <v>147</v>
      </c>
      <c r="AB26" s="255" t="s">
        <v>147</v>
      </c>
      <c r="AC26" s="255"/>
      <c r="AD26" s="255"/>
      <c r="AE26" s="255"/>
      <c r="AF26" s="255"/>
    </row>
    <row r="27" spans="1:32" x14ac:dyDescent="0.3">
      <c r="A27" s="344" t="s">
        <v>183</v>
      </c>
      <c r="B27" s="255" t="s">
        <v>147</v>
      </c>
      <c r="C27" s="255" t="s">
        <v>147</v>
      </c>
      <c r="D27" s="255" t="s">
        <v>147</v>
      </c>
      <c r="E27" s="255" t="s">
        <v>147</v>
      </c>
      <c r="F27" s="255" t="s">
        <v>147</v>
      </c>
      <c r="G27" s="255" t="s">
        <v>147</v>
      </c>
      <c r="H27" s="255" t="s">
        <v>147</v>
      </c>
      <c r="I27" s="255" t="s">
        <v>147</v>
      </c>
      <c r="J27" s="255" t="s">
        <v>147</v>
      </c>
      <c r="K27" s="255" t="s">
        <v>147</v>
      </c>
      <c r="L27" s="255" t="s">
        <v>147</v>
      </c>
      <c r="M27" s="255" t="s">
        <v>147</v>
      </c>
      <c r="N27" s="255" t="s">
        <v>147</v>
      </c>
      <c r="O27" s="255" t="s">
        <v>147</v>
      </c>
      <c r="P27" s="255" t="s">
        <v>147</v>
      </c>
      <c r="Q27" s="255" t="s">
        <v>147</v>
      </c>
      <c r="R27" s="255" t="s">
        <v>147</v>
      </c>
      <c r="S27" s="255" t="s">
        <v>147</v>
      </c>
      <c r="T27" s="255" t="s">
        <v>147</v>
      </c>
      <c r="U27" s="255" t="s">
        <v>147</v>
      </c>
      <c r="V27" s="255" t="s">
        <v>147</v>
      </c>
      <c r="W27" s="255" t="s">
        <v>147</v>
      </c>
      <c r="X27" s="255" t="s">
        <v>147</v>
      </c>
      <c r="Y27" s="255" t="s">
        <v>147</v>
      </c>
      <c r="Z27" s="255" t="s">
        <v>147</v>
      </c>
      <c r="AA27" s="255" t="s">
        <v>147</v>
      </c>
      <c r="AB27" s="255" t="s">
        <v>147</v>
      </c>
      <c r="AC27" s="255"/>
      <c r="AD27" s="255"/>
      <c r="AE27" s="255"/>
      <c r="AF27" s="255"/>
    </row>
    <row r="28" spans="1:32" ht="23.25" customHeight="1" x14ac:dyDescent="0.3">
      <c r="A28" s="354" t="s">
        <v>217</v>
      </c>
      <c r="B28" s="255" t="s">
        <v>147</v>
      </c>
      <c r="C28" s="255" t="s">
        <v>147</v>
      </c>
      <c r="D28" s="255" t="s">
        <v>147</v>
      </c>
      <c r="E28" s="255" t="s">
        <v>147</v>
      </c>
      <c r="F28" s="255" t="s">
        <v>147</v>
      </c>
      <c r="G28" s="255" t="s">
        <v>147</v>
      </c>
      <c r="H28" s="255" t="s">
        <v>147</v>
      </c>
      <c r="I28" s="255" t="s">
        <v>147</v>
      </c>
      <c r="J28" s="255" t="s">
        <v>147</v>
      </c>
      <c r="K28" s="255" t="s">
        <v>147</v>
      </c>
      <c r="L28" s="255" t="s">
        <v>147</v>
      </c>
      <c r="M28" s="255" t="s">
        <v>147</v>
      </c>
      <c r="N28" s="255" t="s">
        <v>147</v>
      </c>
      <c r="O28" s="255" t="s">
        <v>147</v>
      </c>
      <c r="P28" s="255" t="s">
        <v>147</v>
      </c>
      <c r="Q28" s="255" t="s">
        <v>147</v>
      </c>
      <c r="R28" s="255"/>
      <c r="S28" s="255"/>
      <c r="T28" s="255" t="s">
        <v>147</v>
      </c>
      <c r="U28" s="255" t="s">
        <v>147</v>
      </c>
      <c r="V28" s="255" t="s">
        <v>147</v>
      </c>
      <c r="W28" s="255"/>
      <c r="X28" s="255"/>
      <c r="Y28" s="255"/>
      <c r="Z28" s="255"/>
      <c r="AA28" s="255"/>
      <c r="AB28" s="255"/>
      <c r="AC28" s="255" t="s">
        <v>147</v>
      </c>
      <c r="AD28" s="255" t="s">
        <v>147</v>
      </c>
      <c r="AE28" s="255" t="s">
        <v>147</v>
      </c>
      <c r="AF28" s="255" t="s">
        <v>147</v>
      </c>
    </row>
    <row r="29" spans="1:32" ht="20.399999999999999" x14ac:dyDescent="0.3">
      <c r="A29" s="345" t="s">
        <v>218</v>
      </c>
      <c r="B29" s="255" t="s">
        <v>147</v>
      </c>
      <c r="C29" s="255" t="s">
        <v>147</v>
      </c>
      <c r="D29" s="255" t="s">
        <v>147</v>
      </c>
      <c r="E29" s="255" t="s">
        <v>147</v>
      </c>
      <c r="F29" s="255" t="s">
        <v>147</v>
      </c>
      <c r="G29" s="255" t="s">
        <v>147</v>
      </c>
      <c r="H29" s="255" t="s">
        <v>147</v>
      </c>
      <c r="I29" s="255" t="s">
        <v>147</v>
      </c>
      <c r="J29" s="255" t="s">
        <v>147</v>
      </c>
      <c r="K29" s="255" t="s">
        <v>147</v>
      </c>
      <c r="L29" s="255" t="s">
        <v>147</v>
      </c>
      <c r="M29" s="255" t="s">
        <v>147</v>
      </c>
      <c r="N29" s="255" t="s">
        <v>147</v>
      </c>
      <c r="O29" s="255" t="s">
        <v>147</v>
      </c>
      <c r="P29" s="255" t="s">
        <v>147</v>
      </c>
      <c r="Q29" s="255" t="s">
        <v>147</v>
      </c>
      <c r="R29" s="255" t="s">
        <v>147</v>
      </c>
      <c r="S29" s="255" t="s">
        <v>147</v>
      </c>
      <c r="T29" s="255" t="s">
        <v>147</v>
      </c>
      <c r="U29" s="255" t="s">
        <v>147</v>
      </c>
      <c r="V29" s="255" t="s">
        <v>147</v>
      </c>
      <c r="W29" s="255" t="s">
        <v>147</v>
      </c>
      <c r="X29" s="255" t="s">
        <v>147</v>
      </c>
      <c r="Y29" s="255" t="s">
        <v>147</v>
      </c>
      <c r="Z29" s="255" t="s">
        <v>147</v>
      </c>
      <c r="AA29" s="255" t="s">
        <v>147</v>
      </c>
      <c r="AB29" s="255" t="s">
        <v>147</v>
      </c>
      <c r="AC29" s="255"/>
      <c r="AD29" s="255"/>
      <c r="AE29" s="255"/>
      <c r="AF29" s="255"/>
    </row>
    <row r="30" spans="1:32" ht="29.25" customHeight="1" x14ac:dyDescent="0.3">
      <c r="A30" s="345" t="s">
        <v>186</v>
      </c>
      <c r="B30" s="255" t="s">
        <v>147</v>
      </c>
      <c r="C30" s="255" t="s">
        <v>147</v>
      </c>
      <c r="D30" s="255" t="s">
        <v>147</v>
      </c>
      <c r="E30" s="255" t="s">
        <v>147</v>
      </c>
      <c r="F30" s="255" t="s">
        <v>147</v>
      </c>
      <c r="G30" s="255" t="s">
        <v>147</v>
      </c>
      <c r="H30" s="255" t="s">
        <v>147</v>
      </c>
      <c r="I30" s="255" t="s">
        <v>147</v>
      </c>
      <c r="J30" s="255" t="s">
        <v>147</v>
      </c>
      <c r="K30" s="255" t="s">
        <v>147</v>
      </c>
      <c r="L30" s="255" t="s">
        <v>147</v>
      </c>
      <c r="M30" s="255" t="s">
        <v>147</v>
      </c>
      <c r="N30" s="255" t="s">
        <v>147</v>
      </c>
      <c r="O30" s="255" t="s">
        <v>147</v>
      </c>
      <c r="P30" s="255" t="s">
        <v>147</v>
      </c>
      <c r="Q30" s="255" t="s">
        <v>147</v>
      </c>
      <c r="R30" s="255"/>
      <c r="S30" s="255"/>
      <c r="T30" s="255" t="s">
        <v>147</v>
      </c>
      <c r="U30" s="255" t="s">
        <v>147</v>
      </c>
      <c r="V30" s="255" t="s">
        <v>147</v>
      </c>
      <c r="W30" s="255"/>
      <c r="X30" s="255"/>
      <c r="Y30" s="255"/>
      <c r="Z30" s="255"/>
      <c r="AA30" s="255"/>
      <c r="AB30" s="255"/>
      <c r="AC30" s="255" t="s">
        <v>147</v>
      </c>
      <c r="AD30" s="255" t="s">
        <v>147</v>
      </c>
      <c r="AE30" s="255" t="s">
        <v>147</v>
      </c>
      <c r="AF30" s="255" t="s">
        <v>147</v>
      </c>
    </row>
    <row r="31" spans="1:32" ht="26.25" customHeight="1" x14ac:dyDescent="0.3">
      <c r="A31" s="345" t="s">
        <v>184</v>
      </c>
      <c r="B31" s="255" t="s">
        <v>147</v>
      </c>
      <c r="C31" s="255" t="s">
        <v>147</v>
      </c>
      <c r="D31" s="255" t="s">
        <v>147</v>
      </c>
      <c r="E31" s="255" t="s">
        <v>147</v>
      </c>
      <c r="F31" s="255" t="s">
        <v>147</v>
      </c>
      <c r="G31" s="255" t="s">
        <v>147</v>
      </c>
      <c r="H31" s="255" t="s">
        <v>147</v>
      </c>
      <c r="I31" s="255" t="s">
        <v>147</v>
      </c>
      <c r="J31" s="255" t="s">
        <v>147</v>
      </c>
      <c r="K31" s="255" t="s">
        <v>147</v>
      </c>
      <c r="L31" s="255" t="s">
        <v>147</v>
      </c>
      <c r="M31" s="255" t="s">
        <v>147</v>
      </c>
      <c r="N31" s="255" t="s">
        <v>147</v>
      </c>
      <c r="O31" s="255" t="s">
        <v>147</v>
      </c>
      <c r="P31" s="255"/>
      <c r="Q31" s="255"/>
      <c r="R31" s="255"/>
      <c r="S31" s="255"/>
      <c r="T31" s="255" t="s">
        <v>147</v>
      </c>
      <c r="U31" s="255" t="s">
        <v>147</v>
      </c>
      <c r="V31" s="255" t="s">
        <v>147</v>
      </c>
      <c r="W31" s="255"/>
      <c r="X31" s="255"/>
      <c r="Y31" s="255"/>
      <c r="Z31" s="255"/>
      <c r="AA31" s="255"/>
      <c r="AB31" s="255"/>
      <c r="AC31" s="255" t="s">
        <v>147</v>
      </c>
      <c r="AD31" s="255" t="s">
        <v>147</v>
      </c>
      <c r="AE31" s="255" t="s">
        <v>147</v>
      </c>
      <c r="AF31" s="255" t="s">
        <v>147</v>
      </c>
    </row>
    <row r="32" spans="1:32" ht="20.399999999999999" x14ac:dyDescent="0.3">
      <c r="A32" s="345" t="s">
        <v>224</v>
      </c>
      <c r="B32" s="255" t="s">
        <v>147</v>
      </c>
      <c r="C32" s="255" t="s">
        <v>147</v>
      </c>
      <c r="D32" s="255" t="s">
        <v>147</v>
      </c>
      <c r="E32" s="255" t="s">
        <v>147</v>
      </c>
      <c r="F32" s="255" t="s">
        <v>147</v>
      </c>
      <c r="G32" s="255"/>
      <c r="H32" s="255"/>
      <c r="I32" s="255" t="s">
        <v>147</v>
      </c>
      <c r="J32" s="255" t="s">
        <v>147</v>
      </c>
      <c r="K32" s="255"/>
      <c r="L32" s="255"/>
      <c r="M32" s="255" t="s">
        <v>147</v>
      </c>
      <c r="N32" s="255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</row>
    <row r="33" spans="1:32" x14ac:dyDescent="0.3">
      <c r="A33" s="344" t="s">
        <v>187</v>
      </c>
      <c r="B33" s="255" t="s">
        <v>147</v>
      </c>
      <c r="C33" s="255" t="s">
        <v>147</v>
      </c>
      <c r="D33" s="255" t="s">
        <v>147</v>
      </c>
      <c r="E33" s="255" t="s">
        <v>147</v>
      </c>
      <c r="F33" s="255" t="s">
        <v>147</v>
      </c>
      <c r="G33" s="255" t="s">
        <v>147</v>
      </c>
      <c r="H33" s="255" t="s">
        <v>147</v>
      </c>
      <c r="I33" s="255" t="s">
        <v>147</v>
      </c>
      <c r="J33" s="255" t="s">
        <v>147</v>
      </c>
      <c r="K33" s="255" t="s">
        <v>147</v>
      </c>
      <c r="L33" s="255" t="s">
        <v>147</v>
      </c>
      <c r="M33" s="255"/>
      <c r="N33" s="255"/>
      <c r="O33" s="255" t="s">
        <v>147</v>
      </c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  <c r="AE33" s="255"/>
      <c r="AF33" s="255"/>
    </row>
    <row r="34" spans="1:32" x14ac:dyDescent="0.3">
      <c r="A34" s="344" t="s">
        <v>151</v>
      </c>
      <c r="B34" s="255" t="s">
        <v>147</v>
      </c>
      <c r="C34" s="255" t="s">
        <v>147</v>
      </c>
      <c r="D34" s="255" t="s">
        <v>147</v>
      </c>
      <c r="E34" s="255" t="s">
        <v>147</v>
      </c>
      <c r="F34" s="255" t="s">
        <v>147</v>
      </c>
      <c r="G34" s="255" t="s">
        <v>147</v>
      </c>
      <c r="H34" s="255" t="s">
        <v>147</v>
      </c>
      <c r="I34" s="255" t="s">
        <v>147</v>
      </c>
      <c r="J34" s="255" t="s">
        <v>147</v>
      </c>
      <c r="K34" s="255" t="s">
        <v>147</v>
      </c>
      <c r="L34" s="255" t="s">
        <v>147</v>
      </c>
      <c r="M34" s="255" t="s">
        <v>147</v>
      </c>
      <c r="N34" s="255" t="s">
        <v>147</v>
      </c>
      <c r="O34" s="255" t="s">
        <v>147</v>
      </c>
      <c r="P34" s="255" t="s">
        <v>147</v>
      </c>
      <c r="Q34" s="255" t="s">
        <v>147</v>
      </c>
      <c r="R34" s="255"/>
      <c r="S34" s="255"/>
      <c r="T34" s="255" t="s">
        <v>147</v>
      </c>
      <c r="U34" s="255" t="s">
        <v>147</v>
      </c>
      <c r="V34" s="255" t="s">
        <v>147</v>
      </c>
      <c r="W34" s="255"/>
      <c r="X34" s="255"/>
      <c r="Y34" s="255"/>
      <c r="Z34" s="255"/>
      <c r="AA34" s="255"/>
      <c r="AB34" s="255"/>
      <c r="AC34" s="255" t="s">
        <v>147</v>
      </c>
      <c r="AD34" s="255" t="s">
        <v>147</v>
      </c>
      <c r="AE34" s="255" t="s">
        <v>147</v>
      </c>
      <c r="AF34" s="255" t="s">
        <v>147</v>
      </c>
    </row>
    <row r="35" spans="1:32" x14ac:dyDescent="0.3">
      <c r="A35" s="344" t="s">
        <v>176</v>
      </c>
      <c r="B35" s="255" t="s">
        <v>147</v>
      </c>
      <c r="C35" s="255" t="s">
        <v>147</v>
      </c>
      <c r="D35" s="255" t="s">
        <v>147</v>
      </c>
      <c r="E35" s="255" t="s">
        <v>147</v>
      </c>
      <c r="F35" s="255" t="s">
        <v>147</v>
      </c>
      <c r="G35" s="255" t="s">
        <v>147</v>
      </c>
      <c r="H35" s="255" t="s">
        <v>147</v>
      </c>
      <c r="I35" s="255" t="s">
        <v>147</v>
      </c>
      <c r="J35" s="255" t="s">
        <v>147</v>
      </c>
      <c r="K35" s="255" t="s">
        <v>147</v>
      </c>
      <c r="L35" s="255" t="s">
        <v>147</v>
      </c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255"/>
      <c r="AA35" s="255"/>
      <c r="AB35" s="255"/>
      <c r="AC35" s="255"/>
      <c r="AD35" s="255"/>
      <c r="AE35" s="255"/>
      <c r="AF35" s="255"/>
    </row>
    <row r="36" spans="1:32" ht="20.399999999999999" x14ac:dyDescent="0.3">
      <c r="A36" s="345" t="s">
        <v>220</v>
      </c>
      <c r="B36" s="255" t="s">
        <v>147</v>
      </c>
      <c r="C36" s="255" t="s">
        <v>147</v>
      </c>
      <c r="D36" s="255" t="s">
        <v>147</v>
      </c>
      <c r="E36" s="255" t="s">
        <v>147</v>
      </c>
      <c r="F36" s="255" t="s">
        <v>147</v>
      </c>
      <c r="G36" s="255" t="s">
        <v>147</v>
      </c>
      <c r="H36" s="255" t="s">
        <v>147</v>
      </c>
      <c r="I36" s="255" t="s">
        <v>147</v>
      </c>
      <c r="J36" s="255" t="s">
        <v>147</v>
      </c>
      <c r="K36" s="255" t="s">
        <v>147</v>
      </c>
      <c r="L36" s="255" t="s">
        <v>147</v>
      </c>
      <c r="M36" s="255" t="s">
        <v>147</v>
      </c>
      <c r="N36" s="255" t="s">
        <v>147</v>
      </c>
      <c r="O36" s="255" t="s">
        <v>147</v>
      </c>
      <c r="P36" s="255" t="s">
        <v>147</v>
      </c>
      <c r="Q36" s="255" t="s">
        <v>147</v>
      </c>
      <c r="R36" s="255" t="s">
        <v>147</v>
      </c>
      <c r="S36" s="255" t="s">
        <v>147</v>
      </c>
      <c r="T36" s="255" t="s">
        <v>147</v>
      </c>
      <c r="U36" s="255" t="s">
        <v>147</v>
      </c>
      <c r="V36" s="255" t="s">
        <v>147</v>
      </c>
      <c r="W36" s="255" t="s">
        <v>147</v>
      </c>
      <c r="X36" s="255" t="s">
        <v>147</v>
      </c>
      <c r="Y36" s="255" t="s">
        <v>147</v>
      </c>
      <c r="Z36" s="255" t="s">
        <v>147</v>
      </c>
      <c r="AA36" s="255" t="s">
        <v>147</v>
      </c>
      <c r="AB36" s="255" t="s">
        <v>147</v>
      </c>
      <c r="AC36" s="255"/>
      <c r="AD36" s="255"/>
      <c r="AE36" s="255"/>
      <c r="AF36" s="255"/>
    </row>
    <row r="37" spans="1:32" ht="58.8" x14ac:dyDescent="0.3">
      <c r="A37" s="355" t="s">
        <v>221</v>
      </c>
      <c r="B37" s="255" t="s">
        <v>147</v>
      </c>
      <c r="C37" s="255" t="s">
        <v>147</v>
      </c>
      <c r="D37" s="255" t="s">
        <v>147</v>
      </c>
      <c r="E37" s="255" t="s">
        <v>147</v>
      </c>
      <c r="F37" s="255" t="s">
        <v>147</v>
      </c>
      <c r="G37" s="255" t="s">
        <v>147</v>
      </c>
      <c r="H37" s="255" t="s">
        <v>147</v>
      </c>
      <c r="I37" s="255" t="s">
        <v>147</v>
      </c>
      <c r="J37" s="255" t="s">
        <v>147</v>
      </c>
      <c r="K37" s="255" t="s">
        <v>147</v>
      </c>
      <c r="L37" s="255" t="s">
        <v>147</v>
      </c>
      <c r="M37" s="255" t="s">
        <v>147</v>
      </c>
      <c r="N37" s="255" t="s">
        <v>147</v>
      </c>
      <c r="O37" s="255" t="s">
        <v>147</v>
      </c>
      <c r="P37" s="255" t="s">
        <v>147</v>
      </c>
      <c r="Q37" s="255" t="s">
        <v>147</v>
      </c>
      <c r="R37" s="255" t="s">
        <v>147</v>
      </c>
      <c r="S37" s="255" t="s">
        <v>147</v>
      </c>
      <c r="T37" s="255"/>
      <c r="U37" s="255"/>
      <c r="V37" s="255"/>
      <c r="W37" s="255"/>
      <c r="X37" s="255"/>
      <c r="Y37" s="255"/>
      <c r="Z37" s="255"/>
      <c r="AA37" s="255"/>
      <c r="AB37" s="255"/>
      <c r="AC37" s="255"/>
      <c r="AD37" s="255"/>
      <c r="AE37" s="255"/>
      <c r="AF37" s="255"/>
    </row>
    <row r="38" spans="1:32" ht="29.25" customHeight="1" x14ac:dyDescent="0.3">
      <c r="A38" s="356" t="s">
        <v>222</v>
      </c>
      <c r="B38" s="255" t="s">
        <v>147</v>
      </c>
      <c r="C38" s="255" t="s">
        <v>147</v>
      </c>
      <c r="D38" s="255" t="s">
        <v>147</v>
      </c>
      <c r="E38" s="255" t="s">
        <v>147</v>
      </c>
      <c r="F38" s="255" t="s">
        <v>147</v>
      </c>
      <c r="G38" s="255" t="s">
        <v>147</v>
      </c>
      <c r="H38" s="255" t="s">
        <v>147</v>
      </c>
      <c r="I38" s="255" t="s">
        <v>147</v>
      </c>
      <c r="J38" s="255" t="s">
        <v>147</v>
      </c>
      <c r="K38" s="255" t="s">
        <v>147</v>
      </c>
      <c r="L38" s="255" t="s">
        <v>147</v>
      </c>
      <c r="M38" s="255"/>
      <c r="N38" s="255"/>
      <c r="O38" s="255"/>
      <c r="P38" s="255"/>
      <c r="Q38" s="255"/>
      <c r="R38" s="255"/>
      <c r="S38" s="255"/>
      <c r="T38" s="255" t="s">
        <v>147</v>
      </c>
      <c r="U38" s="255" t="s">
        <v>147</v>
      </c>
      <c r="V38" s="255" t="s">
        <v>147</v>
      </c>
      <c r="W38" s="255" t="s">
        <v>147</v>
      </c>
      <c r="X38" s="255" t="s">
        <v>147</v>
      </c>
      <c r="Y38" s="255" t="s">
        <v>147</v>
      </c>
      <c r="Z38" s="255" t="s">
        <v>147</v>
      </c>
      <c r="AA38" s="255" t="s">
        <v>147</v>
      </c>
      <c r="AB38" s="255" t="s">
        <v>147</v>
      </c>
      <c r="AC38" s="255"/>
      <c r="AD38" s="255"/>
      <c r="AE38" s="255"/>
      <c r="AF38" s="255"/>
    </row>
    <row r="39" spans="1:32" ht="39" customHeight="1" x14ac:dyDescent="0.3">
      <c r="A39" s="357" t="s">
        <v>223</v>
      </c>
      <c r="B39" s="255" t="s">
        <v>147</v>
      </c>
      <c r="C39" s="255" t="s">
        <v>147</v>
      </c>
      <c r="D39" s="255" t="s">
        <v>147</v>
      </c>
      <c r="E39" s="255" t="s">
        <v>147</v>
      </c>
      <c r="F39" s="255" t="s">
        <v>147</v>
      </c>
      <c r="G39" s="255" t="s">
        <v>147</v>
      </c>
      <c r="H39" s="255" t="s">
        <v>147</v>
      </c>
      <c r="I39" s="255" t="s">
        <v>147</v>
      </c>
      <c r="J39" s="255" t="s">
        <v>147</v>
      </c>
      <c r="K39" s="255" t="s">
        <v>147</v>
      </c>
      <c r="L39" s="255" t="s">
        <v>147</v>
      </c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 t="s">
        <v>147</v>
      </c>
      <c r="AD39" s="255" t="s">
        <v>147</v>
      </c>
      <c r="AE39" s="255" t="s">
        <v>147</v>
      </c>
      <c r="AF39" s="255" t="s">
        <v>147</v>
      </c>
    </row>
  </sheetData>
  <phoneticPr fontId="3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="120" zoomScaleNormal="120" workbookViewId="0">
      <selection activeCell="J9" sqref="J9"/>
    </sheetView>
  </sheetViews>
  <sheetFormatPr defaultColWidth="9.109375" defaultRowHeight="13.8" x14ac:dyDescent="0.3"/>
  <cols>
    <col min="1" max="1" width="4.88671875" style="7" customWidth="1"/>
    <col min="2" max="2" width="12.6640625" style="2" customWidth="1"/>
    <col min="3" max="3" width="10.44140625" style="2" customWidth="1"/>
    <col min="4" max="4" width="10.5546875" style="2" customWidth="1"/>
    <col min="5" max="5" width="11" style="2" customWidth="1"/>
    <col min="6" max="6" width="11.33203125" style="2" customWidth="1"/>
    <col min="7" max="7" width="10.88671875" style="2" customWidth="1"/>
    <col min="8" max="16384" width="9.109375" style="2"/>
  </cols>
  <sheetData>
    <row r="1" spans="1:9" ht="18" customHeight="1" x14ac:dyDescent="0.3">
      <c r="A1" s="588" t="s">
        <v>145</v>
      </c>
      <c r="B1" s="588"/>
      <c r="C1" s="588"/>
      <c r="D1" s="588"/>
      <c r="E1" s="588"/>
      <c r="F1" s="588"/>
      <c r="G1" s="588"/>
      <c r="H1" s="588"/>
      <c r="I1" s="588"/>
    </row>
    <row r="2" spans="1:9" x14ac:dyDescent="0.3">
      <c r="A2" s="1"/>
      <c r="B2" s="3"/>
    </row>
    <row r="3" spans="1:9" ht="16.5" customHeight="1" x14ac:dyDescent="0.3">
      <c r="A3" s="4" t="s">
        <v>37</v>
      </c>
      <c r="B3" s="589" t="s">
        <v>38</v>
      </c>
      <c r="C3" s="590"/>
      <c r="D3" s="590"/>
      <c r="E3" s="590"/>
      <c r="F3" s="590"/>
      <c r="G3" s="590"/>
      <c r="H3" s="590"/>
      <c r="I3" s="591"/>
    </row>
    <row r="4" spans="1:9" ht="16.5" customHeight="1" x14ac:dyDescent="0.3">
      <c r="A4" s="5"/>
      <c r="B4" s="589" t="s">
        <v>39</v>
      </c>
      <c r="C4" s="590"/>
      <c r="D4" s="590"/>
      <c r="E4" s="590"/>
      <c r="F4" s="590"/>
      <c r="G4" s="590"/>
      <c r="H4" s="590"/>
      <c r="I4" s="591"/>
    </row>
    <row r="5" spans="1:9" ht="16.5" customHeight="1" x14ac:dyDescent="0.3">
      <c r="A5" s="5">
        <v>1</v>
      </c>
      <c r="B5" s="585" t="s">
        <v>170</v>
      </c>
      <c r="C5" s="586"/>
      <c r="D5" s="586"/>
      <c r="E5" s="586"/>
      <c r="F5" s="586"/>
      <c r="G5" s="586"/>
      <c r="H5" s="586"/>
      <c r="I5" s="587"/>
    </row>
    <row r="6" spans="1:9" ht="16.5" customHeight="1" x14ac:dyDescent="0.3">
      <c r="A6" s="5">
        <v>2</v>
      </c>
      <c r="B6" s="585" t="s">
        <v>321</v>
      </c>
      <c r="C6" s="586"/>
      <c r="D6" s="586"/>
      <c r="E6" s="586"/>
      <c r="F6" s="586"/>
      <c r="G6" s="586"/>
      <c r="H6" s="586"/>
      <c r="I6" s="587"/>
    </row>
    <row r="7" spans="1:9" ht="16.5" customHeight="1" x14ac:dyDescent="0.3">
      <c r="A7" s="5">
        <v>3</v>
      </c>
      <c r="B7" s="585" t="s">
        <v>320</v>
      </c>
      <c r="C7" s="586"/>
      <c r="D7" s="586"/>
      <c r="E7" s="586"/>
      <c r="F7" s="586"/>
      <c r="G7" s="586"/>
      <c r="H7" s="586"/>
      <c r="I7" s="587"/>
    </row>
    <row r="8" spans="1:9" ht="16.5" customHeight="1" x14ac:dyDescent="0.3">
      <c r="A8" s="5">
        <v>4</v>
      </c>
      <c r="B8" s="585" t="s">
        <v>323</v>
      </c>
      <c r="C8" s="586"/>
      <c r="D8" s="586"/>
      <c r="E8" s="586"/>
      <c r="F8" s="586"/>
      <c r="G8" s="586"/>
      <c r="H8" s="586"/>
      <c r="I8" s="587"/>
    </row>
    <row r="9" spans="1:9" ht="16.5" customHeight="1" x14ac:dyDescent="0.3">
      <c r="A9" s="5">
        <v>6</v>
      </c>
      <c r="B9" s="585" t="s">
        <v>209</v>
      </c>
      <c r="C9" s="586"/>
      <c r="D9" s="586"/>
      <c r="E9" s="586"/>
      <c r="F9" s="586"/>
      <c r="G9" s="586"/>
      <c r="H9" s="586"/>
      <c r="I9" s="587"/>
    </row>
    <row r="10" spans="1:9" ht="16.5" customHeight="1" x14ac:dyDescent="0.3">
      <c r="A10" s="5">
        <v>7</v>
      </c>
      <c r="B10" s="592" t="s">
        <v>240</v>
      </c>
      <c r="C10" s="593"/>
      <c r="D10" s="593"/>
      <c r="E10" s="593"/>
      <c r="F10" s="593"/>
      <c r="G10" s="593"/>
      <c r="H10" s="593"/>
      <c r="I10" s="594"/>
    </row>
    <row r="11" spans="1:9" ht="16.5" customHeight="1" x14ac:dyDescent="0.3">
      <c r="A11" s="5">
        <v>8</v>
      </c>
      <c r="B11" s="585" t="s">
        <v>322</v>
      </c>
      <c r="C11" s="586"/>
      <c r="D11" s="586"/>
      <c r="E11" s="586"/>
      <c r="F11" s="586"/>
      <c r="G11" s="586"/>
      <c r="H11" s="586"/>
      <c r="I11" s="587"/>
    </row>
    <row r="12" spans="1:9" ht="16.5" customHeight="1" x14ac:dyDescent="0.3">
      <c r="A12" s="5">
        <v>9</v>
      </c>
      <c r="B12" s="595" t="s">
        <v>192</v>
      </c>
      <c r="C12" s="596"/>
      <c r="D12" s="596"/>
      <c r="E12" s="596"/>
      <c r="F12" s="596"/>
      <c r="G12" s="596"/>
      <c r="H12" s="596"/>
      <c r="I12" s="597"/>
    </row>
    <row r="13" spans="1:9" ht="16.5" customHeight="1" x14ac:dyDescent="0.3">
      <c r="A13" s="5">
        <v>10</v>
      </c>
      <c r="B13" s="595" t="s">
        <v>241</v>
      </c>
      <c r="C13" s="596"/>
      <c r="D13" s="596"/>
      <c r="E13" s="596"/>
      <c r="F13" s="596"/>
      <c r="G13" s="596"/>
      <c r="H13" s="596"/>
      <c r="I13" s="597"/>
    </row>
    <row r="14" spans="1:9" ht="16.5" customHeight="1" x14ac:dyDescent="0.3">
      <c r="A14" s="5">
        <v>11</v>
      </c>
      <c r="B14" s="585" t="s">
        <v>171</v>
      </c>
      <c r="C14" s="586"/>
      <c r="D14" s="586"/>
      <c r="E14" s="586"/>
      <c r="F14" s="586"/>
      <c r="G14" s="586"/>
      <c r="H14" s="586"/>
      <c r="I14" s="587"/>
    </row>
    <row r="15" spans="1:9" ht="16.5" customHeight="1" x14ac:dyDescent="0.3">
      <c r="A15" s="5">
        <v>12</v>
      </c>
      <c r="B15" s="585" t="s">
        <v>242</v>
      </c>
      <c r="C15" s="586"/>
      <c r="D15" s="586"/>
      <c r="E15" s="586"/>
      <c r="F15" s="586"/>
      <c r="G15" s="586"/>
      <c r="H15" s="586"/>
      <c r="I15" s="587"/>
    </row>
    <row r="16" spans="1:9" ht="16.5" customHeight="1" x14ac:dyDescent="0.3">
      <c r="A16" s="5">
        <v>13</v>
      </c>
      <c r="B16" s="585" t="s">
        <v>243</v>
      </c>
      <c r="C16" s="586"/>
      <c r="D16" s="586"/>
      <c r="E16" s="586"/>
      <c r="F16" s="586"/>
      <c r="G16" s="586"/>
      <c r="H16" s="586"/>
      <c r="I16" s="587"/>
    </row>
    <row r="17" spans="1:9" ht="16.5" customHeight="1" x14ac:dyDescent="0.3">
      <c r="A17" s="5">
        <v>14</v>
      </c>
      <c r="B17" s="595" t="s">
        <v>193</v>
      </c>
      <c r="C17" s="596"/>
      <c r="D17" s="596"/>
      <c r="E17" s="596"/>
      <c r="F17" s="596"/>
      <c r="G17" s="596"/>
      <c r="H17" s="596"/>
      <c r="I17" s="597"/>
    </row>
    <row r="18" spans="1:9" ht="16.5" customHeight="1" x14ac:dyDescent="0.3">
      <c r="A18" s="5"/>
      <c r="B18" s="589" t="s">
        <v>40</v>
      </c>
      <c r="C18" s="590"/>
      <c r="D18" s="590"/>
      <c r="E18" s="590"/>
      <c r="F18" s="590"/>
      <c r="G18" s="590"/>
      <c r="H18" s="590"/>
      <c r="I18" s="591"/>
    </row>
    <row r="19" spans="1:9" ht="16.5" customHeight="1" x14ac:dyDescent="0.3">
      <c r="A19" s="5">
        <v>1</v>
      </c>
      <c r="B19" s="585" t="s">
        <v>244</v>
      </c>
      <c r="C19" s="598"/>
      <c r="D19" s="598"/>
      <c r="E19" s="598"/>
      <c r="F19" s="598"/>
      <c r="G19" s="598"/>
      <c r="H19" s="598"/>
      <c r="I19" s="599"/>
    </row>
    <row r="20" spans="1:9" ht="16.5" customHeight="1" x14ac:dyDescent="0.3">
      <c r="A20" s="5">
        <v>2</v>
      </c>
      <c r="B20" s="585" t="s">
        <v>245</v>
      </c>
      <c r="C20" s="586"/>
      <c r="D20" s="586"/>
      <c r="E20" s="586"/>
      <c r="F20" s="586"/>
      <c r="G20" s="586"/>
      <c r="H20" s="586"/>
      <c r="I20" s="587"/>
    </row>
    <row r="21" spans="1:9" ht="16.5" customHeight="1" x14ac:dyDescent="0.3">
      <c r="A21" s="5">
        <v>3</v>
      </c>
      <c r="B21" s="585" t="s">
        <v>246</v>
      </c>
      <c r="C21" s="586"/>
      <c r="D21" s="586"/>
      <c r="E21" s="586"/>
      <c r="F21" s="586"/>
      <c r="G21" s="586"/>
      <c r="H21" s="586"/>
      <c r="I21" s="587"/>
    </row>
    <row r="22" spans="1:9" ht="16.5" customHeight="1" x14ac:dyDescent="0.3">
      <c r="A22" s="5">
        <v>4</v>
      </c>
      <c r="B22" s="585" t="s">
        <v>247</v>
      </c>
      <c r="C22" s="586"/>
      <c r="D22" s="586"/>
      <c r="E22" s="586"/>
      <c r="F22" s="586"/>
      <c r="G22" s="586"/>
      <c r="H22" s="586"/>
      <c r="I22" s="587"/>
    </row>
    <row r="23" spans="1:9" ht="16.5" customHeight="1" x14ac:dyDescent="0.3">
      <c r="A23" s="5">
        <v>5</v>
      </c>
      <c r="B23" s="585" t="s">
        <v>311</v>
      </c>
      <c r="C23" s="586"/>
      <c r="D23" s="586"/>
      <c r="E23" s="586"/>
      <c r="F23" s="586"/>
      <c r="G23" s="586"/>
      <c r="H23" s="586"/>
      <c r="I23" s="587"/>
    </row>
    <row r="24" spans="1:9" ht="16.5" customHeight="1" x14ac:dyDescent="0.3">
      <c r="A24" s="5"/>
      <c r="B24" s="589" t="s">
        <v>41</v>
      </c>
      <c r="C24" s="600"/>
      <c r="D24" s="600"/>
      <c r="E24" s="600"/>
      <c r="F24" s="600"/>
      <c r="G24" s="600"/>
      <c r="H24" s="600"/>
      <c r="I24" s="601"/>
    </row>
    <row r="25" spans="1:9" ht="16.5" customHeight="1" x14ac:dyDescent="0.3">
      <c r="A25" s="5">
        <v>1</v>
      </c>
      <c r="B25" s="585" t="s">
        <v>248</v>
      </c>
      <c r="C25" s="586"/>
      <c r="D25" s="586"/>
      <c r="E25" s="586"/>
      <c r="F25" s="586"/>
      <c r="G25" s="586"/>
      <c r="H25" s="586"/>
      <c r="I25" s="587"/>
    </row>
    <row r="26" spans="1:9" ht="16.5" customHeight="1" x14ac:dyDescent="0.3">
      <c r="A26" s="5"/>
      <c r="B26" s="602" t="s">
        <v>249</v>
      </c>
      <c r="C26" s="586"/>
      <c r="D26" s="586"/>
      <c r="E26" s="586"/>
      <c r="F26" s="586"/>
      <c r="G26" s="586"/>
      <c r="H26" s="586"/>
      <c r="I26" s="587"/>
    </row>
    <row r="27" spans="1:9" ht="16.5" hidden="1" customHeight="1" x14ac:dyDescent="0.3">
      <c r="A27" s="5"/>
      <c r="B27" s="585"/>
      <c r="C27" s="586"/>
      <c r="D27" s="586"/>
      <c r="E27" s="586"/>
      <c r="F27" s="586"/>
      <c r="G27" s="586"/>
      <c r="H27" s="586"/>
      <c r="I27" s="587"/>
    </row>
    <row r="28" spans="1:9" ht="16.5" hidden="1" customHeight="1" x14ac:dyDescent="0.3">
      <c r="A28" s="5"/>
      <c r="B28" s="585"/>
      <c r="C28" s="586"/>
      <c r="D28" s="586"/>
      <c r="E28" s="586"/>
      <c r="F28" s="586"/>
      <c r="G28" s="586"/>
      <c r="H28" s="586"/>
      <c r="I28" s="587"/>
    </row>
    <row r="29" spans="1:9" ht="16.5" customHeight="1" x14ac:dyDescent="0.3">
      <c r="A29" s="5">
        <v>1</v>
      </c>
      <c r="B29" s="363" t="s">
        <v>250</v>
      </c>
      <c r="C29" s="364"/>
      <c r="D29" s="364"/>
      <c r="E29" s="364"/>
      <c r="F29" s="364"/>
      <c r="G29" s="364"/>
      <c r="H29" s="364"/>
      <c r="I29" s="365"/>
    </row>
    <row r="30" spans="1:9" ht="16.5" customHeight="1" x14ac:dyDescent="0.3">
      <c r="A30" s="5"/>
      <c r="B30" s="589" t="s">
        <v>52</v>
      </c>
      <c r="C30" s="600"/>
      <c r="D30" s="600"/>
      <c r="E30" s="600"/>
      <c r="F30" s="600"/>
      <c r="G30" s="600"/>
      <c r="H30" s="600"/>
      <c r="I30" s="601"/>
    </row>
    <row r="31" spans="1:9" ht="16.5" customHeight="1" x14ac:dyDescent="0.3">
      <c r="A31" s="5">
        <v>1</v>
      </c>
      <c r="B31" s="585" t="s">
        <v>319</v>
      </c>
      <c r="C31" s="586"/>
      <c r="D31" s="586"/>
      <c r="E31" s="586"/>
      <c r="F31" s="586"/>
      <c r="G31" s="586"/>
      <c r="H31" s="586"/>
      <c r="I31" s="587"/>
    </row>
    <row r="32" spans="1:9" ht="16.5" customHeight="1" x14ac:dyDescent="0.3">
      <c r="A32" s="5"/>
      <c r="B32" s="589" t="s">
        <v>42</v>
      </c>
      <c r="C32" s="590"/>
      <c r="D32" s="590"/>
      <c r="E32" s="590"/>
      <c r="F32" s="590"/>
      <c r="G32" s="590"/>
      <c r="H32" s="590"/>
      <c r="I32" s="591"/>
    </row>
    <row r="33" spans="1:9" ht="16.5" customHeight="1" x14ac:dyDescent="0.3">
      <c r="A33" s="5">
        <v>1</v>
      </c>
      <c r="B33" s="585" t="s">
        <v>172</v>
      </c>
      <c r="C33" s="586"/>
      <c r="D33" s="586"/>
      <c r="E33" s="586"/>
      <c r="F33" s="586"/>
      <c r="G33" s="586"/>
      <c r="H33" s="586"/>
      <c r="I33" s="587"/>
    </row>
    <row r="34" spans="1:9" ht="12.75" customHeight="1" x14ac:dyDescent="0.3">
      <c r="A34" s="5"/>
      <c r="B34" s="589" t="s">
        <v>43</v>
      </c>
      <c r="C34" s="590"/>
      <c r="D34" s="590"/>
      <c r="E34" s="590"/>
      <c r="F34" s="590"/>
      <c r="G34" s="590"/>
      <c r="H34" s="590"/>
      <c r="I34" s="591"/>
    </row>
    <row r="35" spans="1:9" ht="12.75" customHeight="1" x14ac:dyDescent="0.3">
      <c r="A35" s="5">
        <v>1</v>
      </c>
      <c r="B35" s="585" t="s">
        <v>173</v>
      </c>
      <c r="C35" s="586"/>
      <c r="D35" s="586"/>
      <c r="E35" s="586"/>
      <c r="F35" s="586"/>
      <c r="G35" s="586"/>
      <c r="H35" s="586"/>
      <c r="I35" s="587"/>
    </row>
    <row r="36" spans="1:9" ht="15" customHeight="1" x14ac:dyDescent="0.3">
      <c r="A36" s="5">
        <v>2</v>
      </c>
      <c r="B36" s="585" t="s">
        <v>174</v>
      </c>
      <c r="C36" s="586"/>
      <c r="D36" s="586"/>
      <c r="E36" s="586"/>
      <c r="F36" s="586"/>
      <c r="G36" s="586"/>
      <c r="H36" s="586"/>
      <c r="I36" s="587"/>
    </row>
    <row r="37" spans="1:9" hidden="1" x14ac:dyDescent="0.3"/>
    <row r="38" spans="1:9" ht="6.75" customHeight="1" x14ac:dyDescent="0.3"/>
    <row r="39" spans="1:9" ht="3.75" customHeight="1" x14ac:dyDescent="0.3"/>
    <row r="40" spans="1:9" hidden="1" x14ac:dyDescent="0.3"/>
    <row r="41" spans="1:9" s="6" customFormat="1" ht="10.199999999999999" x14ac:dyDescent="0.2"/>
  </sheetData>
  <mergeCells count="34">
    <mergeCell ref="B25:I25"/>
    <mergeCell ref="B30:I30"/>
    <mergeCell ref="B31:I31"/>
    <mergeCell ref="B24:I24"/>
    <mergeCell ref="B28:I28"/>
    <mergeCell ref="B27:I27"/>
    <mergeCell ref="B26:I26"/>
    <mergeCell ref="B32:I32"/>
    <mergeCell ref="B33:I33"/>
    <mergeCell ref="B34:I34"/>
    <mergeCell ref="B35:I35"/>
    <mergeCell ref="B36:I36"/>
    <mergeCell ref="B11:I11"/>
    <mergeCell ref="B18:I18"/>
    <mergeCell ref="B19:I19"/>
    <mergeCell ref="B22:I22"/>
    <mergeCell ref="B20:I20"/>
    <mergeCell ref="B21:I21"/>
    <mergeCell ref="B23:I23"/>
    <mergeCell ref="B5:I5"/>
    <mergeCell ref="A1:I1"/>
    <mergeCell ref="B3:I3"/>
    <mergeCell ref="B4:I4"/>
    <mergeCell ref="B6:I6"/>
    <mergeCell ref="B16:I16"/>
    <mergeCell ref="B10:I10"/>
    <mergeCell ref="B12:I12"/>
    <mergeCell ref="B17:I17"/>
    <mergeCell ref="B15:I15"/>
    <mergeCell ref="B14:I14"/>
    <mergeCell ref="B13:I13"/>
    <mergeCell ref="B7:I7"/>
    <mergeCell ref="B9:I9"/>
    <mergeCell ref="B8:I8"/>
  </mergeCells>
  <phoneticPr fontId="3" type="noConversion"/>
  <printOptions horizontalCentered="1"/>
  <pageMargins left="0.31496062992125984" right="0.31496062992125984" top="0" bottom="0.35433070866141736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Титульник</vt:lpstr>
      <vt:lpstr>Пояснительная записка</vt:lpstr>
      <vt:lpstr>План учебного процесса</vt:lpstr>
      <vt:lpstr>Матрица кометенций</vt:lpstr>
      <vt:lpstr>Кабинеты</vt:lpstr>
      <vt:lpstr>'Пояснительная записка'!_Hlk105487044</vt:lpstr>
      <vt:lpstr>'Пояснительная записка'!_Hlk106635853</vt:lpstr>
    </vt:vector>
  </TitlesOfParts>
  <Company>MultiDVD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Анжелика</dc:creator>
  <cp:lastModifiedBy>Гамзат Абдуллаев</cp:lastModifiedBy>
  <cp:lastPrinted>2023-03-15T13:54:36Z</cp:lastPrinted>
  <dcterms:created xsi:type="dcterms:W3CDTF">2011-02-15T21:15:57Z</dcterms:created>
  <dcterms:modified xsi:type="dcterms:W3CDTF">2023-09-01T12:02:11Z</dcterms:modified>
</cp:coreProperties>
</file>