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g" ContentType="image/jpe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2"/>
  </bookViews>
  <sheets>
    <sheet name="Тит. лист" sheetId="1" state="visible" r:id="rId1"/>
    <sheet name="Пояснительная записка" sheetId="2" state="visible" r:id="rId2"/>
    <sheet name="Учебный план" sheetId="3" state="visible" r:id="rId3"/>
    <sheet name="Перечень кабинетов" sheetId="4" state="visible" r:id="rId4"/>
  </sheets>
  <calcPr/>
</workbook>
</file>

<file path=xl/sharedStrings.xml><?xml version="1.0" encoding="utf-8"?>
<sst xmlns="http://schemas.openxmlformats.org/spreadsheetml/2006/main" count="148" uniqueCount="148">
  <si>
    <t xml:space="preserve">ПЕРИОД ОБУЧЕНИЯ 2025-2027 гг..</t>
  </si>
  <si>
    <t xml:space="preserve">1. Сводные данные по бюджету времени (в неделях)</t>
  </si>
  <si>
    <t>Курсы</t>
  </si>
  <si>
    <t xml:space="preserve">Обучение по междисциплинарным курсам</t>
  </si>
  <si>
    <t xml:space="preserve">Учебная практика</t>
  </si>
  <si>
    <t xml:space="preserve">Производственная практика</t>
  </si>
  <si>
    <t xml:space="preserve">Промежуточная аттестация</t>
  </si>
  <si>
    <t xml:space="preserve">Государственная итоговая аттестация</t>
  </si>
  <si>
    <t>Каникулы</t>
  </si>
  <si>
    <t>Всего</t>
  </si>
  <si>
    <t xml:space="preserve">I кус</t>
  </si>
  <si>
    <t xml:space="preserve">II курс</t>
  </si>
  <si>
    <t xml:space="preserve">2. УЧЕБНЫЙ ПЛАН ОСНОВНОЙ ПРОФЕССИОНАЛЬНОЙ ОБРАЗОВАТЕЛЬНОЙ ПРОГРАММЫ СРЕДНЕГО ПРОФЕССИОНАЛЬНОГО ОБРАЗОВАНИЯ - ПРОГРАММЫ ПОДГОТОВКИ КВАЛИФИЦИРОВАННЫХ РАБОЧИХ, СЛУЖАЩИХ ПО ПРОФЕССИИ 35.01.27 МАСТЕР СЕЛЬСКОХОЗЯЙСТВЕННОГО ПРОИЗВОДСТВА</t>
  </si>
  <si>
    <t>Индексы</t>
  </si>
  <si>
    <t xml:space="preserve">Наименование циклов, дисциплин, профессиональных модулей, междисциплинарных курсов, практик</t>
  </si>
  <si>
    <t xml:space="preserve">Формы промежуточной аттестации</t>
  </si>
  <si>
    <t xml:space="preserve">Учебная нагрузка обучающихся (час)</t>
  </si>
  <si>
    <t xml:space="preserve">Распределение обязательной нагрузки по курсам и семестрам</t>
  </si>
  <si>
    <t>Семестры</t>
  </si>
  <si>
    <t xml:space="preserve">Максимальное количество</t>
  </si>
  <si>
    <t xml:space="preserve">Обязательная аудиторная нагрузка</t>
  </si>
  <si>
    <t xml:space="preserve">I курс</t>
  </si>
  <si>
    <t xml:space="preserve">II курс </t>
  </si>
  <si>
    <t xml:space="preserve">в т.ч.</t>
  </si>
  <si>
    <t xml:space="preserve">1 семестр</t>
  </si>
  <si>
    <t xml:space="preserve">2 семестр</t>
  </si>
  <si>
    <t xml:space="preserve">3 семестр</t>
  </si>
  <si>
    <t xml:space="preserve">4 семестр</t>
  </si>
  <si>
    <t xml:space="preserve">Лекции, уроки</t>
  </si>
  <si>
    <t xml:space="preserve">Лабораторные и практические работы</t>
  </si>
  <si>
    <t xml:space="preserve">Обязательная </t>
  </si>
  <si>
    <t>Лекции</t>
  </si>
  <si>
    <t xml:space="preserve">Практические занятия</t>
  </si>
  <si>
    <t xml:space="preserve">Лабораторные занятия</t>
  </si>
  <si>
    <t>О.ОО</t>
  </si>
  <si>
    <t xml:space="preserve">Общеобразовательный цикл</t>
  </si>
  <si>
    <t>ОУД.00</t>
  </si>
  <si>
    <t xml:space="preserve">Общие учебные дисциплины</t>
  </si>
  <si>
    <t xml:space="preserve">Общеобразовательные учебные дисциплины</t>
  </si>
  <si>
    <t>ОУД.01</t>
  </si>
  <si>
    <t xml:space="preserve">Русский язык</t>
  </si>
  <si>
    <t>Э</t>
  </si>
  <si>
    <t>ОУД.02</t>
  </si>
  <si>
    <t>Литература</t>
  </si>
  <si>
    <t>дз</t>
  </si>
  <si>
    <t>ОУД.03</t>
  </si>
  <si>
    <t>История</t>
  </si>
  <si>
    <t>ОУД.04</t>
  </si>
  <si>
    <t>Обществознание</t>
  </si>
  <si>
    <t>ОУД.14</t>
  </si>
  <si>
    <t>География</t>
  </si>
  <si>
    <t>ОУД.05</t>
  </si>
  <si>
    <t xml:space="preserve">Иностранный язык</t>
  </si>
  <si>
    <t>ОУД.06</t>
  </si>
  <si>
    <t>Математика</t>
  </si>
  <si>
    <t>ОУД.08</t>
  </si>
  <si>
    <t>Информатика</t>
  </si>
  <si>
    <t>ОУД.09</t>
  </si>
  <si>
    <t xml:space="preserve">Физическая культура</t>
  </si>
  <si>
    <t>з</t>
  </si>
  <si>
    <t>ОУД.10</t>
  </si>
  <si>
    <t xml:space="preserve">Основы безопасности и защиты Родины</t>
  </si>
  <si>
    <t>ОУД.11</t>
  </si>
  <si>
    <t>Физика</t>
  </si>
  <si>
    <t>ОУД.12</t>
  </si>
  <si>
    <t>Химия</t>
  </si>
  <si>
    <t>ОУД.13</t>
  </si>
  <si>
    <t>Биология</t>
  </si>
  <si>
    <t xml:space="preserve">Индивидуальный проект (в рамках дисциплины "Математика")</t>
  </si>
  <si>
    <t>СГ.00</t>
  </si>
  <si>
    <t xml:space="preserve">Социально-гуманитарный цикл</t>
  </si>
  <si>
    <t>СГ.01</t>
  </si>
  <si>
    <t xml:space="preserve">История России</t>
  </si>
  <si>
    <t>СГ.02</t>
  </si>
  <si>
    <t>СГ.03</t>
  </si>
  <si>
    <t xml:space="preserve">Безопасность жизнедеятельности</t>
  </si>
  <si>
    <t>СГ.04</t>
  </si>
  <si>
    <t>СГ.05</t>
  </si>
  <si>
    <t xml:space="preserve">Основы бережливого производства</t>
  </si>
  <si>
    <t>СГ.06</t>
  </si>
  <si>
    <t xml:space="preserve">Основы финансовой грамотности</t>
  </si>
  <si>
    <t xml:space="preserve">Профессиональная подготовка</t>
  </si>
  <si>
    <t>ОПЦ.00</t>
  </si>
  <si>
    <t xml:space="preserve">Общепрофессиональный цикл</t>
  </si>
  <si>
    <t>ОПЦ.01</t>
  </si>
  <si>
    <t xml:space="preserve">Основы инженерной графики</t>
  </si>
  <si>
    <t>ОПЦ.02</t>
  </si>
  <si>
    <t xml:space="preserve">Основы материаловедения и технология общеслесарных работ</t>
  </si>
  <si>
    <t>ОПЦ.03</t>
  </si>
  <si>
    <t xml:space="preserve">Техническая механика с основами технических измерений</t>
  </si>
  <si>
    <t>ОПЦ.04</t>
  </si>
  <si>
    <t xml:space="preserve">Основы электротехники</t>
  </si>
  <si>
    <t>ОПЦ.05</t>
  </si>
  <si>
    <t xml:space="preserve">Основы агрономии</t>
  </si>
  <si>
    <t>ОПЦ.06</t>
  </si>
  <si>
    <t xml:space="preserve">Основы зоотехнии</t>
  </si>
  <si>
    <t>ОПЦ.07</t>
  </si>
  <si>
    <t xml:space="preserve">Основы микробиологии, санитарии и гигиены</t>
  </si>
  <si>
    <t>ПМ.00</t>
  </si>
  <si>
    <t xml:space="preserve">Профессиональные модули</t>
  </si>
  <si>
    <t>ПМ.01</t>
  </si>
  <si>
    <t xml:space="preserve">Выполнение работ по ремонту и наладке сельскохозяйственных машин и оборудования</t>
  </si>
  <si>
    <t>МДК.01.01</t>
  </si>
  <si>
    <t xml:space="preserve">Технология выполнения работ по ремонту и наладке сельскохозяйственных машин и оборудования</t>
  </si>
  <si>
    <t>УП.01.01</t>
  </si>
  <si>
    <t>ПП.01.01</t>
  </si>
  <si>
    <t>МДК.01.02</t>
  </si>
  <si>
    <t xml:space="preserve">Технология слесарных работ по ремонту и техническому обслуживанию сельскохозяйственных машин и оборудования</t>
  </si>
  <si>
    <t>УП.01.02</t>
  </si>
  <si>
    <t>ПП.01.02</t>
  </si>
  <si>
    <t xml:space="preserve">Квалификационный экзамен</t>
  </si>
  <si>
    <t>ПМ.02</t>
  </si>
  <si>
    <t xml:space="preserve">Выполнение механизированных работ в сельскохозяйственном производстве с поддержанием технического состояния средств механизации</t>
  </si>
  <si>
    <t>МДК.02.01</t>
  </si>
  <si>
    <t xml:space="preserve">Эксплуатация и техническое обслуживание сельскохозяйственных машин и оборудования</t>
  </si>
  <si>
    <t>УП.02.01</t>
  </si>
  <si>
    <t>ПП.02.01</t>
  </si>
  <si>
    <t>МДК.02.02</t>
  </si>
  <si>
    <t xml:space="preserve">Технология выполнения механизированных работ в сельском хозяйстве</t>
  </si>
  <si>
    <t>УП.02.02</t>
  </si>
  <si>
    <t>ПП.02.02</t>
  </si>
  <si>
    <t>ДПБ1</t>
  </si>
  <si>
    <t xml:space="preserve">Дополнительный профессиональный блок</t>
  </si>
  <si>
    <t>ПМд.03</t>
  </si>
  <si>
    <t xml:space="preserve">Подготовка трактористов-машинистов категории "CF"</t>
  </si>
  <si>
    <t>МДК.03.01</t>
  </si>
  <si>
    <t xml:space="preserve">Теоретическая подготовка трактористов-машинистов категории "CF"</t>
  </si>
  <si>
    <t>УП.03</t>
  </si>
  <si>
    <t>ПМд.04</t>
  </si>
  <si>
    <t xml:space="preserve">Современные технологии возделывания сельскохозяйственных культур</t>
  </si>
  <si>
    <t>МДК.04.01</t>
  </si>
  <si>
    <t xml:space="preserve">Точное земледелие</t>
  </si>
  <si>
    <t>ГИА.00</t>
  </si>
  <si>
    <t>Всего:</t>
  </si>
  <si>
    <t xml:space="preserve">Консультации на учебную группу из расчета 4 часа на одного обучающегося на каждый учебный год. Всего на два года - 200 часов</t>
  </si>
  <si>
    <t xml:space="preserve">Дисциплин и МДК</t>
  </si>
  <si>
    <t xml:space="preserve">Учебной практики</t>
  </si>
  <si>
    <t xml:space="preserve">Производственной практики</t>
  </si>
  <si>
    <t xml:space="preserve">Экзамены (в т.ч. квалификационные)</t>
  </si>
  <si>
    <t xml:space="preserve">Государственная итоговая аттестация: дипломная работа и демонстрационный экзамен</t>
  </si>
  <si>
    <t xml:space="preserve">Диф. зачеты</t>
  </si>
  <si>
    <t>Зачеты</t>
  </si>
  <si>
    <t xml:space="preserve">3. Перечень лабораторий, кабинетов, мастерских и др.</t>
  </si>
  <si>
    <t>№</t>
  </si>
  <si>
    <t xml:space="preserve">Наименование кабинетов</t>
  </si>
  <si>
    <t xml:space="preserve">Наименование лабораторий</t>
  </si>
  <si>
    <t xml:space="preserve">Спортивный комплекс</t>
  </si>
  <si>
    <t>Залы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</si>
</sst>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fonts count="21">
    <font>
      <sz val="11.000000"/>
      <color theme="1"/>
      <name val="Calibri"/>
      <scheme val="minor"/>
    </font>
    <font>
      <sz val="10.000000"/>
      <color theme="1"/>
      <name val="Times New Roman"/>
    </font>
    <font>
      <sz val="10.000000"/>
      <color theme="1" tint="0"/>
      <name val="Times New Roman"/>
    </font>
    <font>
      <sz val="9.000000"/>
      <color theme="1" tint="0"/>
      <name val="Times New Roman"/>
    </font>
    <font>
      <b/>
      <sz val="10.000000"/>
      <color theme="1" tint="0"/>
      <name val="Times New Roman"/>
    </font>
    <font>
      <b/>
      <sz val="9.000000"/>
      <color theme="1" tint="0"/>
      <name val="Times New Roman"/>
    </font>
    <font>
      <sz val="12.000000"/>
      <color theme="1" tint="0"/>
      <name val="Times New Roman"/>
    </font>
    <font>
      <b/>
      <sz val="9.000000"/>
      <color indexed="2"/>
      <name val="Times New Roman"/>
    </font>
    <font>
      <b/>
      <sz val="10.000000"/>
      <color theme="0" tint="0"/>
      <name val="Times New Roman"/>
    </font>
    <font>
      <i/>
      <sz val="10.000000"/>
      <color indexed="2"/>
      <name val="Times New Roman"/>
    </font>
    <font>
      <i/>
      <sz val="10.000000"/>
      <color theme="1" tint="0"/>
      <name val="Times New Roman"/>
    </font>
    <font>
      <sz val="10.000000"/>
      <color indexed="2"/>
      <name val="Times New Roman"/>
    </font>
    <font>
      <b/>
      <i/>
      <sz val="10.000000"/>
      <color theme="1" tint="0"/>
      <name val="Times New Roman"/>
    </font>
    <font>
      <b/>
      <i/>
      <sz val="10.000000"/>
      <color indexed="2"/>
      <name val="Times New Roman"/>
    </font>
    <font>
      <i/>
      <sz val="9.000000"/>
      <color theme="1" tint="0"/>
      <name val="Times New Roman"/>
    </font>
    <font>
      <b/>
      <sz val="12.000000"/>
      <color theme="1" tint="0"/>
      <name val="Times New Roman"/>
    </font>
    <font>
      <b/>
      <sz val="14.000000"/>
      <color theme="1" tint="0"/>
      <name val="Times New Roman"/>
    </font>
    <font>
      <b/>
      <sz val="12.000000"/>
      <color theme="1"/>
      <name val="Times New Roman"/>
    </font>
    <font>
      <sz val="12.000000"/>
      <color theme="1"/>
      <name val="Times New Roman"/>
    </font>
    <font>
      <b/>
      <sz val="12.000000"/>
      <name val="Times New Roman"/>
    </font>
    <font>
      <sz val="12.000000"/>
      <name val="Times New Roman"/>
    </font>
  </fonts>
  <fills count="9">
    <fill>
      <patternFill patternType="none"/>
    </fill>
    <fill>
      <patternFill patternType="gray125"/>
    </fill>
    <fill>
      <patternFill patternType="solid">
        <fgColor indexed="5"/>
        <bgColor indexed="5"/>
      </patternFill>
    </fill>
    <fill>
      <patternFill patternType="solid">
        <fgColor theme="0" tint="0"/>
        <bgColor theme="0" tint="0"/>
      </patternFill>
    </fill>
    <fill>
      <patternFill patternType="solid">
        <fgColor rgb="FF00B050"/>
        <bgColor rgb="FF00B050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0" tint="-0.049989318521683403"/>
        <bgColor theme="0" tint="-0.049989318521683403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4" tint="0.79998168889431442"/>
        <bgColor theme="4" tint="0.79998168889431442"/>
      </patternFill>
    </fill>
  </fills>
  <borders count="61">
    <border>
      <left style="none"/>
      <right style="none"/>
      <top style="none"/>
      <bottom style="none"/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medium">
        <color theme="1"/>
      </left>
      <right style="medium">
        <color theme="1"/>
      </right>
      <top style="medium">
        <color theme="1"/>
      </top>
      <bottom style="none"/>
      <diagonal style="none"/>
    </border>
    <border>
      <left style="thick">
        <color theme="1"/>
      </left>
      <right style="medium">
        <color theme="1"/>
      </right>
      <top style="thick">
        <color theme="1"/>
      </top>
      <bottom style="medium">
        <color theme="1"/>
      </bottom>
      <diagonal style="none"/>
    </border>
    <border>
      <left style="medium">
        <color theme="1"/>
      </left>
      <right style="medium">
        <color theme="1"/>
      </right>
      <top style="thick">
        <color theme="1"/>
      </top>
      <bottom style="medium">
        <color theme="1"/>
      </bottom>
      <diagonal style="none"/>
    </border>
    <border>
      <left style="medium">
        <color theme="1"/>
      </left>
      <right style="thick">
        <color theme="1"/>
      </right>
      <top style="thick">
        <color theme="1"/>
      </top>
      <bottom style="medium">
        <color theme="1"/>
      </bottom>
      <diagonal style="none"/>
    </border>
    <border>
      <left style="thick">
        <color theme="1"/>
      </left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medium">
        <color theme="1"/>
      </left>
      <right style="thick">
        <color theme="1"/>
      </right>
      <top style="medium">
        <color theme="1"/>
      </top>
      <bottom style="medium">
        <color theme="1"/>
      </bottom>
      <diagonal style="none"/>
    </border>
    <border>
      <left style="thick">
        <color theme="1"/>
      </left>
      <right style="medium">
        <color theme="1"/>
      </right>
      <top style="medium">
        <color theme="1"/>
      </top>
      <bottom style="none"/>
      <diagonal style="none"/>
    </border>
    <border>
      <left style="medium">
        <color theme="1"/>
      </left>
      <right style="thick">
        <color theme="1"/>
      </right>
      <top style="medium">
        <color theme="1"/>
      </top>
      <bottom style="none"/>
      <diagonal style="none"/>
    </border>
    <border>
      <left style="thick">
        <color theme="1"/>
      </left>
      <right style="medium">
        <color theme="1"/>
      </right>
      <top style="thick">
        <color theme="1"/>
      </top>
      <bottom style="thick">
        <color theme="1"/>
      </bottom>
      <diagonal style="none"/>
    </border>
    <border>
      <left style="medium">
        <color theme="1"/>
      </left>
      <right style="medium">
        <color theme="1"/>
      </right>
      <top style="thick">
        <color theme="1"/>
      </top>
      <bottom style="thick">
        <color theme="1"/>
      </bottom>
      <diagonal style="none"/>
    </border>
    <border>
      <left style="medium">
        <color theme="1"/>
      </left>
      <right style="medium">
        <color theme="1"/>
      </right>
      <top style="thick">
        <color theme="1"/>
      </top>
      <bottom style="none"/>
      <diagonal style="none"/>
    </border>
    <border>
      <left style="medium">
        <color theme="1"/>
      </left>
      <right style="thick">
        <color theme="1"/>
      </right>
      <top style="thick">
        <color theme="1"/>
      </top>
      <bottom style="none"/>
      <diagonal style="none"/>
    </border>
    <border>
      <left style="thick">
        <color theme="1"/>
      </left>
      <right style="medium">
        <color theme="1"/>
      </right>
      <top style="none"/>
      <bottom style="medium">
        <color theme="1"/>
      </bottom>
      <diagonal style="none"/>
    </border>
    <border>
      <left style="medium">
        <color theme="1"/>
      </left>
      <right style="none"/>
      <top style="none"/>
      <bottom style="medium">
        <color theme="1"/>
      </bottom>
      <diagonal style="none"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 style="none"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 style="none"/>
    </border>
    <border>
      <left style="none"/>
      <right style="medium">
        <color theme="1"/>
      </right>
      <top style="none"/>
      <bottom style="medium">
        <color theme="1"/>
      </bottom>
      <diagonal style="none"/>
    </border>
    <border>
      <left style="medium">
        <color theme="1"/>
      </left>
      <right style="medium">
        <color theme="1"/>
      </right>
      <top style="none"/>
      <bottom style="medium">
        <color theme="1"/>
      </bottom>
      <diagonal style="none"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 style="none"/>
    </border>
    <border>
      <left style="none"/>
      <right style="none"/>
      <top style="none"/>
      <bottom style="medium">
        <color theme="1"/>
      </bottom>
      <diagonal style="none"/>
    </border>
    <border>
      <left style="medium">
        <color theme="1"/>
      </left>
      <right style="none"/>
      <top style="medium">
        <color theme="1"/>
      </top>
      <bottom style="medium">
        <color theme="1"/>
      </bottom>
      <diagonal style="none"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 style="none"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 style="none"/>
    </border>
    <border>
      <left style="none"/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none"/>
      <right style="none"/>
      <top style="medium">
        <color theme="1"/>
      </top>
      <bottom style="medium">
        <color theme="1"/>
      </bottom>
      <diagonal style="none"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 style="none"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 style="none"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 style="none"/>
    </border>
    <border>
      <left style="medium">
        <color theme="1"/>
      </left>
      <right style="thick">
        <color theme="1"/>
      </right>
      <top style="none"/>
      <bottom style="medium">
        <color theme="1"/>
      </bottom>
      <diagonal style="none"/>
    </border>
    <border>
      <left style="thick">
        <color theme="1"/>
      </left>
      <right style="none"/>
      <top style="medium">
        <color theme="1"/>
      </top>
      <bottom style="none"/>
      <diagonal style="none"/>
    </border>
    <border>
      <left style="none"/>
      <right style="none"/>
      <top style="medium">
        <color theme="1"/>
      </top>
      <bottom style="none"/>
      <diagonal style="none"/>
    </border>
    <border>
      <left style="none"/>
      <right style="thick">
        <color theme="1"/>
      </right>
      <top style="medium">
        <color theme="1"/>
      </top>
      <bottom style="none"/>
      <diagonal style="none"/>
    </border>
    <border>
      <left style="thick">
        <color theme="1"/>
      </left>
      <right style="none"/>
      <top style="medium">
        <color theme="1"/>
      </top>
      <bottom style="medium">
        <color theme="1"/>
      </bottom>
      <diagonal style="none"/>
    </border>
    <border>
      <left style="none"/>
      <right style="thick">
        <color theme="1"/>
      </right>
      <top style="none"/>
      <bottom style="medium">
        <color theme="1"/>
      </bottom>
      <diagonal style="none"/>
    </border>
    <border>
      <left style="none"/>
      <right style="thick">
        <color theme="1"/>
      </right>
      <top style="none"/>
      <bottom style="none"/>
      <diagonal style="none"/>
    </border>
    <border>
      <left style="thick">
        <color theme="1"/>
      </left>
      <right style="medium">
        <color theme="1"/>
      </right>
      <top style="thick">
        <color theme="1"/>
      </top>
      <bottom style="none"/>
      <diagonal style="none"/>
    </border>
    <border>
      <left style="medium">
        <color theme="1"/>
      </left>
      <right style="medium">
        <color theme="1"/>
      </right>
      <top style="medium">
        <color theme="1"/>
      </top>
      <bottom style="thick">
        <color theme="1"/>
      </bottom>
      <diagonal style="none"/>
    </border>
    <border>
      <left style="none"/>
      <right style="medium">
        <color theme="1"/>
      </right>
      <top style="none"/>
      <bottom style="none"/>
      <diagonal style="none"/>
    </border>
    <border>
      <left style="medium">
        <color theme="1"/>
      </left>
      <right style="medium">
        <color theme="1"/>
      </right>
      <top style="none"/>
      <bottom style="none"/>
      <diagonal style="none"/>
    </border>
    <border>
      <left style="medium">
        <color theme="1"/>
      </left>
      <right style="none"/>
      <top style="none"/>
      <bottom style="none"/>
      <diagonal style="none"/>
    </border>
    <border>
      <left style="none"/>
      <right style="medium">
        <color theme="1"/>
      </right>
      <top style="thin">
        <color theme="1"/>
      </top>
      <bottom style="medium">
        <color theme="1"/>
      </bottom>
      <diagonal style="none"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 style="none"/>
    </border>
    <border>
      <left style="medium">
        <color theme="1"/>
      </left>
      <right style="none"/>
      <top style="thin">
        <color theme="1"/>
      </top>
      <bottom style="medium">
        <color theme="1"/>
      </bottom>
      <diagonal style="none"/>
    </border>
    <border>
      <left style="none"/>
      <right style="none"/>
      <top style="thin">
        <color theme="1"/>
      </top>
      <bottom style="medium">
        <color theme="1"/>
      </bottom>
      <diagonal style="none"/>
    </border>
    <border>
      <left style="medium">
        <color theme="1"/>
      </left>
      <right style="none"/>
      <top style="medium">
        <color theme="1"/>
      </top>
      <bottom style="none"/>
      <diagonal style="none"/>
    </border>
    <border>
      <left style="medium">
        <color theme="1"/>
      </left>
      <right style="thin">
        <color theme="1"/>
      </right>
      <top style="none"/>
      <bottom style="medium">
        <color theme="1"/>
      </bottom>
      <diagonal style="none"/>
    </border>
    <border>
      <left style="thin">
        <color theme="1"/>
      </left>
      <right style="medium">
        <color theme="1"/>
      </right>
      <top style="none"/>
      <bottom style="medium">
        <color theme="1"/>
      </bottom>
      <diagonal style="none"/>
    </border>
    <border>
      <left style="none"/>
      <right style="medium">
        <color theme="1"/>
      </right>
      <top style="medium">
        <color theme="1"/>
      </top>
      <bottom style="none"/>
      <diagonal style="none"/>
    </border>
    <border>
      <left style="medium">
        <color theme="1"/>
      </left>
      <right style="thick">
        <color theme="1"/>
      </right>
      <top style="none"/>
      <bottom style="none"/>
      <diagonal style="none"/>
    </border>
    <border>
      <left style="thick">
        <color theme="1"/>
      </left>
      <right style="medium">
        <color theme="1"/>
      </right>
      <top style="none"/>
      <bottom style="none"/>
      <diagonal style="none"/>
    </border>
    <border>
      <left style="medium">
        <color theme="1"/>
      </left>
      <right style="none"/>
      <top style="thick">
        <color theme="1"/>
      </top>
      <bottom style="none"/>
      <diagonal style="none"/>
    </border>
    <border>
      <left style="none"/>
      <right style="none"/>
      <top style="thick">
        <color theme="1"/>
      </top>
      <bottom style="none"/>
      <diagonal style="none"/>
    </border>
    <border>
      <left style="none"/>
      <right style="medium">
        <color theme="1"/>
      </right>
      <top style="thick">
        <color theme="1"/>
      </top>
      <bottom style="none"/>
      <diagonal style="none"/>
    </border>
    <border>
      <left style="medium">
        <color theme="1"/>
      </left>
      <right style="thin">
        <color theme="1"/>
      </right>
      <top style="none"/>
      <bottom style="thin">
        <color theme="1"/>
      </bottom>
      <diagonal style="none"/>
    </border>
    <border>
      <left style="thin">
        <color theme="1"/>
      </left>
      <right style="medium">
        <color theme="1"/>
      </right>
      <top style="none"/>
      <bottom style="thin">
        <color theme="1"/>
      </bottom>
      <diagonal style="none"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 style="none"/>
    </border>
    <border>
      <left style="thin">
        <color theme="1"/>
      </left>
      <right style="thin">
        <color theme="1"/>
      </right>
      <top style="none"/>
      <bottom style="thin">
        <color theme="1"/>
      </bottom>
      <diagonal style="none"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 style="none"/>
    </border>
  </borders>
  <cellStyleXfs count="1">
    <xf fontId="0" fillId="0" borderId="0" numFmtId="0" applyNumberFormat="1" applyFont="1" applyFill="1" applyBorder="1"/>
  </cellStyleXfs>
  <cellXfs count="237">
    <xf fontId="0" fillId="0" borderId="0" numFmtId="0" xfId="0"/>
    <xf fontId="1" fillId="0" borderId="0" numFmtId="0" xfId="0" applyFont="1" applyAlignment="1">
      <alignment vertical="top" wrapText="1"/>
    </xf>
    <xf fontId="2" fillId="0" borderId="1" numFmtId="0" xfId="0" applyFont="1" applyBorder="1" applyAlignment="1">
      <alignment vertical="center"/>
    </xf>
    <xf fontId="3" fillId="0" borderId="1" numFmtId="0" xfId="0" applyFont="1" applyBorder="1" applyAlignment="1">
      <alignment horizontal="center" vertical="center" wrapText="1"/>
    </xf>
    <xf fontId="2" fillId="0" borderId="1" numFmtId="0" xfId="0" applyFont="1" applyBorder="1" applyAlignment="1">
      <alignment horizontal="center" vertical="center" wrapText="1"/>
    </xf>
    <xf fontId="4" fillId="0" borderId="2" numFmtId="0" xfId="0" applyFont="1" applyBorder="1" applyAlignment="1">
      <alignment horizontal="center" vertical="center"/>
    </xf>
    <xf fontId="5" fillId="0" borderId="2" numFmtId="0" xfId="0" applyFont="1" applyBorder="1" applyAlignment="1">
      <alignment horizontal="center" vertical="center" wrapText="1"/>
    </xf>
    <xf fontId="4" fillId="0" borderId="2" numFmtId="0" xfId="0" applyFont="1" applyBorder="1" applyAlignment="1">
      <alignment horizontal="center" vertical="center" wrapText="1"/>
    </xf>
    <xf fontId="6" fillId="0" borderId="1" numFmtId="0" xfId="0" applyFont="1" applyBorder="1" applyAlignment="1">
      <alignment vertical="center"/>
    </xf>
    <xf fontId="3" fillId="0" borderId="2" numFmtId="0" xfId="0" applyFont="1" applyBorder="1" applyAlignment="1">
      <alignment horizontal="center" vertical="center" wrapText="1"/>
    </xf>
    <xf fontId="2" fillId="0" borderId="2" numFmtId="1" xfId="0" applyNumberFormat="1" applyFont="1" applyBorder="1" applyAlignment="1">
      <alignment horizontal="center" vertical="center" wrapText="1"/>
    </xf>
    <xf fontId="2" fillId="0" borderId="2" numFmtId="0" xfId="0" applyFont="1" applyBorder="1" applyAlignment="1">
      <alignment horizontal="center" vertical="center"/>
    </xf>
    <xf fontId="2" fillId="0" borderId="2" numFmtId="1" xfId="0" applyNumberFormat="1" applyFont="1" applyBorder="1" applyAlignment="1">
      <alignment horizontal="center" vertical="center"/>
    </xf>
    <xf fontId="1" fillId="0" borderId="2" numFmtId="1" xfId="0" applyNumberFormat="1" applyFont="1" applyBorder="1" applyAlignment="1">
      <alignment horizontal="center"/>
    </xf>
    <xf fontId="5" fillId="0" borderId="3" numFmtId="0" xfId="0" applyFont="1" applyBorder="1" applyAlignment="1">
      <alignment horizontal="center" vertical="center" wrapText="1"/>
    </xf>
    <xf fontId="5" fillId="0" borderId="4" numFmtId="0" xfId="0" applyFont="1" applyBorder="1" applyAlignment="1">
      <alignment horizontal="center" vertical="center" wrapText="1"/>
    </xf>
    <xf fontId="5" fillId="0" borderId="5" numFmtId="0" xfId="0" applyFont="1" applyBorder="1" applyAlignment="1">
      <alignment horizontal="center" vertical="center" wrapText="1"/>
    </xf>
    <xf fontId="5" fillId="0" borderId="6" numFmtId="0" xfId="0" applyFont="1" applyBorder="1" applyAlignment="1">
      <alignment horizontal="center" vertical="center" wrapText="1"/>
    </xf>
    <xf fontId="5" fillId="0" borderId="7" numFmtId="0" xfId="0" applyFont="1" applyBorder="1" applyAlignment="1">
      <alignment horizontal="center" vertical="center" wrapText="1"/>
    </xf>
    <xf fontId="5" fillId="0" borderId="2" numFmtId="0" xfId="0" applyFont="1" applyBorder="1" applyAlignment="1">
      <alignment horizontal="center" textRotation="90" vertical="center" wrapText="1"/>
    </xf>
    <xf fontId="7" fillId="0" borderId="2" numFmtId="0" xfId="0" applyFont="1" applyBorder="1" applyAlignment="1">
      <alignment horizontal="center" textRotation="90" vertical="center" wrapText="1"/>
    </xf>
    <xf fontId="5" fillId="2" borderId="2" numFmtId="0" xfId="0" applyFont="1" applyFill="1" applyBorder="1" applyAlignment="1">
      <alignment horizontal="center" vertical="center" wrapText="1"/>
    </xf>
    <xf fontId="5" fillId="2" borderId="8" numFmtId="0" xfId="0" applyFont="1" applyFill="1" applyBorder="1" applyAlignment="1">
      <alignment horizontal="center" vertical="center" wrapText="1"/>
    </xf>
    <xf fontId="5" fillId="0" borderId="8" numFmtId="0" xfId="0" applyFont="1" applyBorder="1" applyAlignment="1">
      <alignment horizontal="center" vertical="center" wrapText="1"/>
    </xf>
    <xf fontId="7" fillId="0" borderId="8" numFmtId="0" xfId="0" applyFont="1" applyBorder="1" applyAlignment="1">
      <alignment horizontal="center" textRotation="90" vertical="center" wrapText="1"/>
    </xf>
    <xf fontId="3" fillId="3" borderId="7" numFmtId="0" xfId="0" applyFont="1" applyFill="1" applyBorder="1" applyAlignment="1">
      <alignment horizontal="center" vertical="center" wrapText="1"/>
    </xf>
    <xf fontId="2" fillId="3" borderId="2" numFmtId="0" xfId="0" applyFont="1" applyFill="1" applyBorder="1" applyAlignment="1">
      <alignment horizontal="center" vertical="center" wrapText="1"/>
    </xf>
    <xf fontId="2" fillId="3" borderId="8" numFmtId="0" xfId="0" applyFont="1" applyFill="1" applyBorder="1" applyAlignment="1">
      <alignment horizontal="center" vertical="center" wrapText="1"/>
    </xf>
    <xf fontId="4" fillId="3" borderId="2" numFmtId="0" xfId="0" applyFont="1" applyFill="1" applyBorder="1" applyAlignment="1">
      <alignment horizontal="center" vertical="center" wrapText="1"/>
    </xf>
    <xf fontId="2" fillId="0" borderId="8" numFmtId="0" xfId="0" applyFont="1" applyBorder="1" applyAlignment="1">
      <alignment vertical="center"/>
    </xf>
    <xf fontId="3" fillId="3" borderId="9" numFmtId="0" xfId="0" applyFont="1" applyFill="1" applyBorder="1" applyAlignment="1">
      <alignment horizontal="center" vertical="center" wrapText="1"/>
    </xf>
    <xf fontId="2" fillId="3" borderId="3" numFmtId="0" xfId="0" applyFont="1" applyFill="1" applyBorder="1" applyAlignment="1">
      <alignment horizontal="center" vertical="center" wrapText="1"/>
    </xf>
    <xf fontId="2" fillId="0" borderId="10" numFmtId="0" xfId="0" applyFont="1" applyBorder="1" applyAlignment="1">
      <alignment vertical="center"/>
    </xf>
    <xf fontId="3" fillId="3" borderId="11" numFmtId="0" xfId="0" applyFont="1" applyFill="1" applyBorder="1" applyAlignment="1">
      <alignment horizontal="center" vertical="center" wrapText="1"/>
    </xf>
    <xf fontId="4" fillId="3" borderId="12" numFmtId="0" xfId="0" applyFont="1" applyFill="1" applyBorder="1" applyAlignment="1">
      <alignment horizontal="justify" vertical="center" wrapText="1"/>
    </xf>
    <xf fontId="2" fillId="3" borderId="13" numFmtId="0" xfId="0" applyFont="1" applyFill="1" applyBorder="1" applyAlignment="1">
      <alignment horizontal="center" vertical="center" wrapText="1"/>
    </xf>
    <xf fontId="8" fillId="4" borderId="12" numFmtId="0" xfId="0" applyFont="1" applyFill="1" applyBorder="1" applyAlignment="1">
      <alignment horizontal="center" vertical="center" wrapText="1"/>
    </xf>
    <xf fontId="4" fillId="5" borderId="12" numFmtId="0" xfId="0" applyFont="1" applyFill="1" applyBorder="1" applyAlignment="1">
      <alignment horizontal="center" vertical="center" wrapText="1"/>
    </xf>
    <xf fontId="4" fillId="5" borderId="13" numFmtId="0" xfId="0" applyFont="1" applyFill="1" applyBorder="1" applyAlignment="1">
      <alignment horizontal="center" vertical="center" wrapText="1"/>
    </xf>
    <xf fontId="4" fillId="5" borderId="14" numFmtId="0" xfId="0" applyFont="1" applyFill="1" applyBorder="1" applyAlignment="1">
      <alignment horizontal="center" vertical="center" wrapText="1"/>
    </xf>
    <xf fontId="3" fillId="3" borderId="15" numFmtId="0" xfId="0" applyFont="1" applyFill="1" applyBorder="1" applyAlignment="1">
      <alignment horizontal="center" vertical="center" wrapText="1"/>
    </xf>
    <xf fontId="2" fillId="3" borderId="16" numFmtId="0" xfId="0" applyFont="1" applyFill="1" applyBorder="1" applyAlignment="1">
      <alignment horizontal="justify" vertical="center" wrapText="1"/>
    </xf>
    <xf fontId="2" fillId="3" borderId="17" numFmtId="0" xfId="0" applyFont="1" applyFill="1" applyBorder="1" applyAlignment="1">
      <alignment horizontal="center" vertical="center" wrapText="1"/>
    </xf>
    <xf fontId="2" fillId="3" borderId="18" numFmtId="0" xfId="0" applyFont="1" applyFill="1" applyBorder="1" applyAlignment="1">
      <alignment horizontal="center" vertical="center" wrapText="1"/>
    </xf>
    <xf fontId="2" fillId="5" borderId="19" numFmtId="0" xfId="0" applyFont="1" applyFill="1" applyBorder="1" applyAlignment="1">
      <alignment horizontal="center" vertical="center" wrapText="1"/>
    </xf>
    <xf fontId="9" fillId="3" borderId="20" numFmtId="0" xfId="0" applyFont="1" applyFill="1" applyBorder="1" applyAlignment="1">
      <alignment horizontal="center" vertical="center" wrapText="1"/>
    </xf>
    <xf fontId="2" fillId="3" borderId="20" numFmtId="0" xfId="0" applyFont="1" applyFill="1" applyBorder="1" applyAlignment="1">
      <alignment horizontal="center" vertical="center" wrapText="1"/>
    </xf>
    <xf fontId="10" fillId="3" borderId="20" numFmtId="0" xfId="0" applyFont="1" applyFill="1" applyBorder="1" applyAlignment="1">
      <alignment horizontal="center" vertical="center" wrapText="1"/>
    </xf>
    <xf fontId="10" fillId="2" borderId="16" numFmtId="0" xfId="0" applyFont="1" applyFill="1" applyBorder="1" applyAlignment="1">
      <alignment horizontal="center" vertical="center" wrapText="1"/>
    </xf>
    <xf fontId="10" fillId="6" borderId="17" numFmtId="0" xfId="0" applyFont="1" applyFill="1" applyBorder="1" applyAlignment="1">
      <alignment horizontal="center" vertical="center" wrapText="1"/>
    </xf>
    <xf fontId="10" fillId="6" borderId="21" numFmtId="0" xfId="0" applyFont="1" applyFill="1" applyBorder="1" applyAlignment="1">
      <alignment horizontal="center" vertical="center" wrapText="1"/>
    </xf>
    <xf fontId="9" fillId="6" borderId="18" numFmtId="0" xfId="0" applyFont="1" applyFill="1" applyBorder="1" applyAlignment="1">
      <alignment horizontal="center" vertical="center" wrapText="1"/>
    </xf>
    <xf fontId="10" fillId="2" borderId="22" numFmtId="0" xfId="0" applyFont="1" applyFill="1" applyBorder="1" applyAlignment="1">
      <alignment horizontal="center" vertical="center" wrapText="1"/>
    </xf>
    <xf fontId="2" fillId="6" borderId="21" numFmtId="0" xfId="0" applyFont="1" applyFill="1" applyBorder="1" applyAlignment="1">
      <alignment horizontal="center" vertical="center" wrapText="1"/>
    </xf>
    <xf fontId="2" fillId="6" borderId="21" numFmtId="0" xfId="0" applyFont="1" applyFill="1" applyBorder="1" applyAlignment="1">
      <alignment vertical="center"/>
    </xf>
    <xf fontId="11" fillId="6" borderId="18" numFmtId="0" xfId="0" applyFont="1" applyFill="1" applyBorder="1" applyAlignment="1">
      <alignment vertical="center"/>
    </xf>
    <xf fontId="2" fillId="6" borderId="17" numFmtId="0" xfId="0" applyFont="1" applyFill="1" applyBorder="1" applyAlignment="1">
      <alignment vertical="center"/>
    </xf>
    <xf fontId="2" fillId="3" borderId="23" numFmtId="0" xfId="0" applyFont="1" applyFill="1" applyBorder="1" applyAlignment="1">
      <alignment horizontal="justify" vertical="center" wrapText="1"/>
    </xf>
    <xf fontId="2" fillId="3" borderId="24" numFmtId="0" xfId="0" applyFont="1" applyFill="1" applyBorder="1" applyAlignment="1">
      <alignment horizontal="center" vertical="center" wrapText="1"/>
    </xf>
    <xf fontId="2" fillId="3" borderId="25" numFmtId="0" xfId="0" applyFont="1" applyFill="1" applyBorder="1" applyAlignment="1">
      <alignment horizontal="center" vertical="center" wrapText="1"/>
    </xf>
    <xf fontId="2" fillId="5" borderId="26" numFmtId="0" xfId="0" applyFont="1" applyFill="1" applyBorder="1" applyAlignment="1">
      <alignment horizontal="center" vertical="center" wrapText="1"/>
    </xf>
    <xf fontId="9" fillId="3" borderId="2" numFmtId="0" xfId="0" applyFont="1" applyFill="1" applyBorder="1" applyAlignment="1">
      <alignment horizontal="center" vertical="center" wrapText="1"/>
    </xf>
    <xf fontId="10" fillId="3" borderId="2" numFmtId="0" xfId="0" applyFont="1" applyFill="1" applyBorder="1" applyAlignment="1">
      <alignment horizontal="center" vertical="center" wrapText="1"/>
    </xf>
    <xf fontId="10" fillId="2" borderId="23" numFmtId="0" xfId="0" applyFont="1" applyFill="1" applyBorder="1" applyAlignment="1">
      <alignment horizontal="center" vertical="center" wrapText="1"/>
    </xf>
    <xf fontId="10" fillId="6" borderId="24" numFmtId="0" xfId="0" applyFont="1" applyFill="1" applyBorder="1" applyAlignment="1">
      <alignment horizontal="center" vertical="center" wrapText="1"/>
    </xf>
    <xf fontId="10" fillId="6" borderId="1" numFmtId="0" xfId="0" applyFont="1" applyFill="1" applyBorder="1" applyAlignment="1">
      <alignment horizontal="center" vertical="center" wrapText="1"/>
    </xf>
    <xf fontId="10" fillId="6" borderId="25" numFmtId="0" xfId="0" applyFont="1" applyFill="1" applyBorder="1" applyAlignment="1">
      <alignment horizontal="center" vertical="center" wrapText="1"/>
    </xf>
    <xf fontId="10" fillId="2" borderId="27" numFmtId="0" xfId="0" applyFont="1" applyFill="1" applyBorder="1" applyAlignment="1">
      <alignment horizontal="center" vertical="center" wrapText="1"/>
    </xf>
    <xf fontId="9" fillId="6" borderId="25" numFmtId="0" xfId="0" applyFont="1" applyFill="1" applyBorder="1" applyAlignment="1">
      <alignment horizontal="center" vertical="center" wrapText="1"/>
    </xf>
    <xf fontId="2" fillId="6" borderId="1" numFmtId="0" xfId="0" applyFont="1" applyFill="1" applyBorder="1" applyAlignment="1">
      <alignment horizontal="center" vertical="center" wrapText="1"/>
    </xf>
    <xf fontId="2" fillId="6" borderId="1" numFmtId="0" xfId="0" applyFont="1" applyFill="1" applyBorder="1" applyAlignment="1">
      <alignment vertical="center"/>
    </xf>
    <xf fontId="11" fillId="6" borderId="25" numFmtId="0" xfId="0" applyFont="1" applyFill="1" applyBorder="1" applyAlignment="1">
      <alignment vertical="center"/>
    </xf>
    <xf fontId="2" fillId="6" borderId="24" numFmtId="0" xfId="0" applyFont="1" applyFill="1" applyBorder="1" applyAlignment="1">
      <alignment vertical="center"/>
    </xf>
    <xf fontId="10" fillId="6" borderId="28" numFmtId="0" xfId="0" applyFont="1" applyFill="1" applyBorder="1" applyAlignment="1">
      <alignment horizontal="center" vertical="center" wrapText="1"/>
    </xf>
    <xf fontId="10" fillId="6" borderId="29" numFmtId="0" xfId="0" applyFont="1" applyFill="1" applyBorder="1" applyAlignment="1">
      <alignment horizontal="center" vertical="center" wrapText="1"/>
    </xf>
    <xf fontId="9" fillId="6" borderId="30" numFmtId="0" xfId="0" applyFont="1" applyFill="1" applyBorder="1" applyAlignment="1">
      <alignment horizontal="center" vertical="center" wrapText="1"/>
    </xf>
    <xf fontId="2" fillId="6" borderId="29" numFmtId="0" xfId="0" applyFont="1" applyFill="1" applyBorder="1" applyAlignment="1">
      <alignment horizontal="center" vertical="center" wrapText="1"/>
    </xf>
    <xf fontId="2" fillId="6" borderId="29" numFmtId="0" xfId="0" applyFont="1" applyFill="1" applyBorder="1" applyAlignment="1">
      <alignment vertical="center"/>
    </xf>
    <xf fontId="11" fillId="6" borderId="30" numFmtId="0" xfId="0" applyFont="1" applyFill="1" applyBorder="1" applyAlignment="1">
      <alignment vertical="center"/>
    </xf>
    <xf fontId="2" fillId="6" borderId="28" numFmtId="0" xfId="0" applyFont="1" applyFill="1" applyBorder="1" applyAlignment="1">
      <alignment vertical="center"/>
    </xf>
    <xf fontId="2" fillId="3" borderId="28" numFmtId="0" xfId="0" applyFont="1" applyFill="1" applyBorder="1" applyAlignment="1">
      <alignment horizontal="center" vertical="center" wrapText="1"/>
    </xf>
    <xf fontId="2" fillId="3" borderId="30" numFmtId="0" xfId="0" applyFont="1" applyFill="1" applyBorder="1" applyAlignment="1">
      <alignment horizontal="center" vertical="center" wrapText="1"/>
    </xf>
    <xf fontId="10" fillId="7" borderId="2" numFmtId="0" xfId="0" applyFont="1" applyFill="1" applyBorder="1" applyAlignment="1">
      <alignment horizontal="center" vertical="center" wrapText="1"/>
    </xf>
    <xf fontId="2" fillId="3" borderId="20" numFmtId="0" xfId="0" applyFont="1" applyFill="1" applyBorder="1" applyAlignment="1">
      <alignment vertical="center"/>
    </xf>
    <xf fontId="11" fillId="3" borderId="20" numFmtId="0" xfId="0" applyFont="1" applyFill="1" applyBorder="1" applyAlignment="1">
      <alignment vertical="center"/>
    </xf>
    <xf fontId="11" fillId="0" borderId="31" numFmtId="0" xfId="0" applyFont="1" applyBorder="1" applyAlignment="1">
      <alignment vertical="center"/>
    </xf>
    <xf fontId="3" fillId="3" borderId="32" numFmtId="0" xfId="0" applyFont="1" applyFill="1" applyBorder="1" applyAlignment="1">
      <alignment horizontal="center" vertical="center" wrapText="1"/>
    </xf>
    <xf fontId="3" fillId="3" borderId="33" numFmtId="0" xfId="0" applyFont="1" applyFill="1" applyBorder="1" applyAlignment="1">
      <alignment horizontal="center" vertical="center" wrapText="1"/>
    </xf>
    <xf fontId="3" fillId="3" borderId="0" numFmtId="0" xfId="0" applyFont="1" applyFill="1" applyAlignment="1">
      <alignment horizontal="center" vertical="center" wrapText="1"/>
    </xf>
    <xf fontId="3" fillId="3" borderId="34" numFmtId="0" xfId="0" applyFont="1" applyFill="1" applyBorder="1" applyAlignment="1">
      <alignment horizontal="center" vertical="center" wrapText="1"/>
    </xf>
    <xf fontId="4" fillId="3" borderId="12" numFmtId="0" xfId="0" applyFont="1" applyFill="1" applyBorder="1" applyAlignment="1">
      <alignment horizontal="center" vertical="center" wrapText="1"/>
    </xf>
    <xf fontId="10" fillId="6" borderId="18" numFmtId="0" xfId="0" applyFont="1" applyFill="1" applyBorder="1" applyAlignment="1">
      <alignment horizontal="center" vertical="center" wrapText="1"/>
    </xf>
    <xf fontId="2" fillId="6" borderId="21" numFmtId="0" xfId="0" applyFont="1" applyFill="1" applyBorder="1" applyAlignment="1">
      <alignment horizontal="center" vertical="center"/>
    </xf>
    <xf fontId="9" fillId="6" borderId="18" numFmtId="0" xfId="0" applyFont="1" applyFill="1" applyBorder="1" applyAlignment="1">
      <alignment horizontal="center" vertical="center"/>
    </xf>
    <xf fontId="2" fillId="6" borderId="17" numFmtId="0" xfId="0" applyFont="1" applyFill="1" applyBorder="1" applyAlignment="1">
      <alignment horizontal="center" vertical="center"/>
    </xf>
    <xf fontId="2" fillId="6" borderId="1" numFmtId="0" xfId="0" applyFont="1" applyFill="1" applyBorder="1" applyAlignment="1">
      <alignment horizontal="center" vertical="center"/>
    </xf>
    <xf fontId="9" fillId="6" borderId="25" numFmtId="0" xfId="0" applyFont="1" applyFill="1" applyBorder="1" applyAlignment="1">
      <alignment horizontal="center" vertical="center"/>
    </xf>
    <xf fontId="2" fillId="6" borderId="24" numFmtId="0" xfId="0" applyFont="1" applyFill="1" applyBorder="1" applyAlignment="1">
      <alignment horizontal="center" vertical="center"/>
    </xf>
    <xf fontId="6" fillId="3" borderId="25" numFmtId="0" xfId="0" applyFont="1" applyFill="1" applyBorder="1" applyAlignment="1">
      <alignment horizontal="center" vertical="center" wrapText="1"/>
    </xf>
    <xf fontId="10" fillId="6" borderId="30" numFmtId="0" xfId="0" applyFont="1" applyFill="1" applyBorder="1" applyAlignment="1">
      <alignment horizontal="center" vertical="center" wrapText="1"/>
    </xf>
    <xf fontId="12" fillId="6" borderId="28" numFmtId="0" xfId="0" applyFont="1" applyFill="1" applyBorder="1" applyAlignment="1">
      <alignment horizontal="center" vertical="center" wrapText="1"/>
    </xf>
    <xf fontId="12" fillId="6" borderId="29" numFmtId="0" xfId="0" applyFont="1" applyFill="1" applyBorder="1" applyAlignment="1">
      <alignment horizontal="center" vertical="center" wrapText="1"/>
    </xf>
    <xf fontId="13" fillId="6" borderId="30" numFmtId="0" xfId="0" applyFont="1" applyFill="1" applyBorder="1" applyAlignment="1">
      <alignment horizontal="center" vertical="center" wrapText="1"/>
    </xf>
    <xf fontId="2" fillId="6" borderId="29" numFmtId="0" xfId="0" applyFont="1" applyFill="1" applyBorder="1" applyAlignment="1">
      <alignment horizontal="center" vertical="center"/>
    </xf>
    <xf fontId="9" fillId="6" borderId="30" numFmtId="0" xfId="0" applyFont="1" applyFill="1" applyBorder="1" applyAlignment="1">
      <alignment horizontal="center" vertical="center"/>
    </xf>
    <xf fontId="2" fillId="6" borderId="28" numFmtId="0" xfId="0" applyFont="1" applyFill="1" applyBorder="1" applyAlignment="1">
      <alignment horizontal="center" vertical="center"/>
    </xf>
    <xf fontId="3" fillId="3" borderId="35" numFmtId="0" xfId="0" applyFont="1" applyFill="1" applyBorder="1" applyAlignment="1">
      <alignment horizontal="center" vertical="center" wrapText="1"/>
    </xf>
    <xf fontId="3" fillId="3" borderId="27" numFmtId="0" xfId="0" applyFont="1" applyFill="1" applyBorder="1" applyAlignment="1">
      <alignment horizontal="center" vertical="center" wrapText="1"/>
    </xf>
    <xf fontId="3" fillId="3" borderId="22" numFmtId="0" xfId="0" applyFont="1" applyFill="1" applyBorder="1" applyAlignment="1">
      <alignment horizontal="center" vertical="center" wrapText="1"/>
    </xf>
    <xf fontId="3" fillId="3" borderId="36" numFmtId="0" xfId="0" applyFont="1" applyFill="1" applyBorder="1" applyAlignment="1">
      <alignment horizontal="center" vertical="center" wrapText="1"/>
    </xf>
    <xf fontId="4" fillId="3" borderId="3" numFmtId="0" xfId="0" applyFont="1" applyFill="1" applyBorder="1" applyAlignment="1">
      <alignment horizontal="justify" vertical="center" wrapText="1"/>
    </xf>
    <xf fontId="2" fillId="3" borderId="10" numFmtId="0" xfId="0" applyFont="1" applyFill="1" applyBorder="1" applyAlignment="1">
      <alignment horizontal="center" vertical="center" wrapText="1"/>
    </xf>
    <xf fontId="4" fillId="3" borderId="18" numFmtId="0" xfId="0" applyFont="1" applyFill="1" applyBorder="1" applyAlignment="1">
      <alignment horizontal="center" vertical="center" wrapText="1"/>
    </xf>
    <xf fontId="9" fillId="6" borderId="18" numFmtId="0" xfId="0" applyFont="1" applyFill="1" applyBorder="1" applyAlignment="1">
      <alignment vertical="center"/>
    </xf>
    <xf fontId="4" fillId="3" borderId="25" numFmtId="0" xfId="0" applyFont="1" applyFill="1" applyBorder="1" applyAlignment="1">
      <alignment horizontal="center" vertical="center" wrapText="1"/>
    </xf>
    <xf fontId="9" fillId="6" borderId="25" numFmtId="0" xfId="0" applyFont="1" applyFill="1" applyBorder="1" applyAlignment="1">
      <alignment vertical="center"/>
    </xf>
    <xf fontId="4" fillId="3" borderId="30" numFmtId="0" xfId="0" applyFont="1" applyFill="1" applyBorder="1" applyAlignment="1">
      <alignment horizontal="center" vertical="center" wrapText="1"/>
    </xf>
    <xf fontId="9" fillId="6" borderId="30" numFmtId="0" xfId="0" applyFont="1" applyFill="1" applyBorder="1" applyAlignment="1">
      <alignment vertical="center"/>
    </xf>
    <xf fontId="3" fillId="3" borderId="37" numFmtId="0" xfId="0" applyFont="1" applyFill="1" applyBorder="1" applyAlignment="1">
      <alignment horizontal="center" vertical="center" wrapText="1"/>
    </xf>
    <xf fontId="3" fillId="3" borderId="38" numFmtId="0" xfId="0" applyFont="1" applyFill="1" applyBorder="1" applyAlignment="1">
      <alignment horizontal="center" vertical="center" wrapText="1"/>
    </xf>
    <xf fontId="2" fillId="3" borderId="13" numFmtId="0" xfId="0" applyFont="1" applyFill="1" applyBorder="1" applyAlignment="1">
      <alignment vertical="center" wrapText="1"/>
    </xf>
    <xf fontId="5" fillId="3" borderId="39" numFmtId="0" xfId="0" applyFont="1" applyFill="1" applyBorder="1" applyAlignment="1">
      <alignment horizontal="center" vertical="center" wrapText="1"/>
    </xf>
    <xf fontId="4" fillId="3" borderId="39" numFmtId="0" xfId="0" applyFont="1" applyFill="1" applyBorder="1" applyAlignment="1">
      <alignment horizontal="justify" vertical="center" wrapText="1"/>
    </xf>
    <xf fontId="8" fillId="4" borderId="39" numFmtId="0" xfId="0" applyFont="1" applyFill="1" applyBorder="1" applyAlignment="1">
      <alignment horizontal="center" vertical="center" wrapText="1"/>
    </xf>
    <xf fontId="4" fillId="5" borderId="39" numFmtId="0" xfId="0" applyFont="1" applyFill="1" applyBorder="1" applyAlignment="1">
      <alignment horizontal="center" vertical="center" wrapText="1"/>
    </xf>
    <xf fontId="4" fillId="5" borderId="3" numFmtId="0" xfId="0" applyFont="1" applyFill="1" applyBorder="1" applyAlignment="1">
      <alignment horizontal="center" vertical="center" wrapText="1"/>
    </xf>
    <xf fontId="3" fillId="3" borderId="20" numFmtId="0" xfId="0" applyFont="1" applyFill="1" applyBorder="1" applyAlignment="1">
      <alignment horizontal="center" vertical="center" wrapText="1"/>
    </xf>
    <xf fontId="2" fillId="6" borderId="18" numFmtId="0" xfId="0" applyFont="1" applyFill="1" applyBorder="1" applyAlignment="1">
      <alignment horizontal="center" vertical="center"/>
    </xf>
    <xf fontId="14" fillId="3" borderId="20" numFmtId="0" xfId="0" applyFont="1" applyFill="1" applyBorder="1" applyAlignment="1">
      <alignment horizontal="center" vertical="center" wrapText="1"/>
    </xf>
    <xf fontId="10" fillId="3" borderId="16" numFmtId="0" xfId="0" applyFont="1" applyFill="1" applyBorder="1" applyAlignment="1">
      <alignment horizontal="justify" vertical="center" wrapText="1"/>
    </xf>
    <xf fontId="2" fillId="5" borderId="40" numFmtId="0" xfId="0" applyFont="1" applyFill="1" applyBorder="1" applyAlignment="1">
      <alignment horizontal="center" vertical="center" wrapText="1"/>
    </xf>
    <xf fontId="10" fillId="3" borderId="41" numFmtId="0" xfId="0" applyFont="1" applyFill="1" applyBorder="1" applyAlignment="1">
      <alignment horizontal="center" vertical="center" wrapText="1"/>
    </xf>
    <xf fontId="10" fillId="2" borderId="42" numFmtId="0" xfId="0" applyFont="1" applyFill="1" applyBorder="1" applyAlignment="1">
      <alignment horizontal="center" vertical="center" wrapText="1"/>
    </xf>
    <xf fontId="10" fillId="2" borderId="0" numFmtId="0" xfId="0" applyFont="1" applyFill="1" applyAlignment="1">
      <alignment horizontal="center" vertical="center" wrapText="1"/>
    </xf>
    <xf fontId="2" fillId="6" borderId="25" numFmtId="0" xfId="0" applyFont="1" applyFill="1" applyBorder="1" applyAlignment="1">
      <alignment horizontal="center" vertical="center"/>
    </xf>
    <xf fontId="10" fillId="3" borderId="23" numFmtId="0" xfId="0" applyFont="1" applyFill="1" applyBorder="1" applyAlignment="1">
      <alignment horizontal="justify" vertical="center" wrapText="1"/>
    </xf>
    <xf fontId="2" fillId="5" borderId="43" numFmtId="0" xfId="0" applyFont="1" applyFill="1" applyBorder="1" applyAlignment="1">
      <alignment horizontal="center" vertical="center" wrapText="1"/>
    </xf>
    <xf fontId="10" fillId="3" borderId="44" numFmtId="0" xfId="0" applyFont="1" applyFill="1" applyBorder="1" applyAlignment="1">
      <alignment horizontal="center" vertical="center" wrapText="1"/>
    </xf>
    <xf fontId="10" fillId="2" borderId="45" numFmtId="0" xfId="0" applyFont="1" applyFill="1" applyBorder="1" applyAlignment="1">
      <alignment horizontal="center" vertical="center" wrapText="1"/>
    </xf>
    <xf fontId="10" fillId="2" borderId="46" numFmtId="0" xfId="0" applyFont="1" applyFill="1" applyBorder="1" applyAlignment="1">
      <alignment horizontal="center" vertical="center" wrapText="1"/>
    </xf>
    <xf fontId="3" fillId="3" borderId="2" numFmtId="0" xfId="0" applyFont="1" applyFill="1" applyBorder="1" applyAlignment="1">
      <alignment horizontal="center" vertical="center" wrapText="1"/>
    </xf>
    <xf fontId="14" fillId="3" borderId="2" numFmtId="0" xfId="0" applyFont="1" applyFill="1" applyBorder="1" applyAlignment="1">
      <alignment horizontal="center" vertical="center" wrapText="1"/>
    </xf>
    <xf fontId="2" fillId="5" borderId="22" numFmtId="0" xfId="0" applyFont="1" applyFill="1" applyBorder="1" applyAlignment="1">
      <alignment horizontal="center" vertical="center" wrapText="1"/>
    </xf>
    <xf fontId="2" fillId="6" borderId="30" numFmtId="0" xfId="0" applyFont="1" applyFill="1" applyBorder="1" applyAlignment="1">
      <alignment horizontal="center" vertical="center"/>
    </xf>
    <xf fontId="12" fillId="3" borderId="47" numFmtId="0" xfId="0" applyFont="1" applyFill="1" applyBorder="1" applyAlignment="1">
      <alignment horizontal="right" vertical="center" wrapText="1"/>
    </xf>
    <xf fontId="2" fillId="3" borderId="48" numFmtId="0" xfId="0" applyFont="1" applyFill="1" applyBorder="1" applyAlignment="1">
      <alignment horizontal="center" vertical="center" wrapText="1"/>
    </xf>
    <xf fontId="2" fillId="3" borderId="49" numFmtId="0" xfId="0" applyFont="1" applyFill="1" applyBorder="1" applyAlignment="1">
      <alignment horizontal="center" vertical="center" wrapText="1"/>
    </xf>
    <xf fontId="2" fillId="3" borderId="50" numFmtId="0" xfId="0" applyFont="1" applyFill="1" applyBorder="1" applyAlignment="1">
      <alignment vertical="center" wrapText="1"/>
    </xf>
    <xf fontId="9" fillId="3" borderId="3" numFmtId="0" xfId="0" applyFont="1" applyFill="1" applyBorder="1" applyAlignment="1">
      <alignment horizontal="center" vertical="center" wrapText="1"/>
    </xf>
    <xf fontId="2" fillId="3" borderId="41" numFmtId="0" xfId="0" applyFont="1" applyFill="1" applyBorder="1" applyAlignment="1">
      <alignment horizontal="center" vertical="center" wrapText="1"/>
    </xf>
    <xf fontId="11" fillId="3" borderId="41" numFmtId="0" xfId="0" applyFont="1" applyFill="1" applyBorder="1" applyAlignment="1">
      <alignment horizontal="center" vertical="center" wrapText="1"/>
    </xf>
    <xf fontId="11" fillId="3" borderId="51" numFmtId="0" xfId="0" applyFont="1" applyFill="1" applyBorder="1" applyAlignment="1">
      <alignment horizontal="center" vertical="center" wrapText="1"/>
    </xf>
    <xf fontId="5" fillId="3" borderId="3" numFmtId="0" xfId="0" applyFont="1" applyFill="1" applyBorder="1" applyAlignment="1">
      <alignment horizontal="center" vertical="center" wrapText="1"/>
    </xf>
    <xf fontId="8" fillId="4" borderId="3" numFmtId="0" xfId="0" applyFont="1" applyFill="1" applyBorder="1" applyAlignment="1">
      <alignment horizontal="center" vertical="center" wrapText="1"/>
    </xf>
    <xf fontId="2" fillId="6" borderId="18" numFmtId="0" xfId="0" applyFont="1" applyFill="1" applyBorder="1" applyAlignment="1">
      <alignment vertical="center"/>
    </xf>
    <xf fontId="2" fillId="6" borderId="25" numFmtId="0" xfId="0" applyFont="1" applyFill="1" applyBorder="1" applyAlignment="1">
      <alignment vertical="center"/>
    </xf>
    <xf fontId="2" fillId="5" borderId="0" numFmtId="0" xfId="0" applyFont="1" applyFill="1" applyAlignment="1">
      <alignment horizontal="center" vertical="center" wrapText="1"/>
    </xf>
    <xf fontId="2" fillId="3" borderId="0" numFmtId="0" xfId="0" applyFont="1" applyFill="1" applyAlignment="1">
      <alignment horizontal="center" vertical="center" wrapText="1"/>
    </xf>
    <xf fontId="10" fillId="3" borderId="0" numFmtId="0" xfId="0" applyFont="1" applyFill="1" applyAlignment="1">
      <alignment horizontal="center" vertical="center" wrapText="1"/>
    </xf>
    <xf fontId="9" fillId="3" borderId="22" numFmtId="0" xfId="0" applyFont="1" applyFill="1" applyBorder="1" applyAlignment="1">
      <alignment horizontal="center" vertical="center" wrapText="1"/>
    </xf>
    <xf fontId="10" fillId="3" borderId="22" numFmtId="0" xfId="0" applyFont="1" applyFill="1" applyBorder="1" applyAlignment="1">
      <alignment horizontal="center" vertical="center" wrapText="1"/>
    </xf>
    <xf fontId="2" fillId="6" borderId="30" numFmtId="0" xfId="0" applyFont="1" applyFill="1" applyBorder="1" applyAlignment="1">
      <alignment vertical="center"/>
    </xf>
    <xf fontId="12" fillId="3" borderId="23" numFmtId="0" xfId="0" applyFont="1" applyFill="1" applyBorder="1" applyAlignment="1">
      <alignment horizontal="right" vertical="center" wrapText="1"/>
    </xf>
    <xf fontId="2" fillId="3" borderId="26" numFmtId="0" xfId="0" applyFont="1" applyFill="1" applyBorder="1" applyAlignment="1">
      <alignment vertical="center" wrapText="1"/>
    </xf>
    <xf fontId="11" fillId="3" borderId="20" numFmtId="0" xfId="0" applyFont="1" applyFill="1" applyBorder="1" applyAlignment="1">
      <alignment horizontal="center" vertical="center" wrapText="1"/>
    </xf>
    <xf fontId="3" fillId="3" borderId="52" numFmtId="0" xfId="0" applyFont="1" applyFill="1" applyBorder="1" applyAlignment="1">
      <alignment horizontal="center" vertical="center" wrapText="1"/>
    </xf>
    <xf fontId="2" fillId="3" borderId="41" numFmtId="0" xfId="0" applyFont="1" applyFill="1" applyBorder="1" applyAlignment="1">
      <alignment horizontal="justify" vertical="center" wrapText="1"/>
    </xf>
    <xf fontId="4" fillId="3" borderId="42" numFmtId="0" xfId="0" applyFont="1" applyFill="1" applyBorder="1" applyAlignment="1">
      <alignment horizontal="center" vertical="center" wrapText="1"/>
    </xf>
    <xf fontId="4" fillId="3" borderId="0" numFmtId="0" xfId="0" applyFont="1" applyFill="1" applyAlignment="1">
      <alignment horizontal="center" vertical="center" wrapText="1"/>
    </xf>
    <xf fontId="4" fillId="3" borderId="37" numFmtId="0" xfId="0" applyFont="1" applyFill="1" applyBorder="1" applyAlignment="1">
      <alignment horizontal="center" vertical="center" wrapText="1"/>
    </xf>
    <xf fontId="5" fillId="3" borderId="38" numFmtId="0" xfId="0" applyFont="1" applyFill="1" applyBorder="1" applyAlignment="1">
      <alignment horizontal="center" vertical="center" wrapText="1"/>
    </xf>
    <xf fontId="4" fillId="3" borderId="53" numFmtId="0" xfId="0" applyFont="1" applyFill="1" applyBorder="1" applyAlignment="1">
      <alignment horizontal="justify" vertical="center" wrapText="1"/>
    </xf>
    <xf fontId="4" fillId="3" borderId="54" numFmtId="0" xfId="0" applyFont="1" applyFill="1" applyBorder="1" applyAlignment="1">
      <alignment horizontal="justify" vertical="center" wrapText="1"/>
    </xf>
    <xf fontId="4" fillId="3" borderId="55" numFmtId="0" xfId="0" applyFont="1" applyFill="1" applyBorder="1" applyAlignment="1">
      <alignment horizontal="justify" vertical="center" wrapText="1"/>
    </xf>
    <xf fontId="8" fillId="4" borderId="13" numFmtId="0" xfId="0" applyFont="1" applyFill="1" applyBorder="1" applyAlignment="1">
      <alignment horizontal="center" vertical="center" wrapText="1"/>
    </xf>
    <xf fontId="2" fillId="5" borderId="13" numFmtId="0" xfId="0" applyFont="1" applyFill="1" applyBorder="1" applyAlignment="1">
      <alignment horizontal="center" vertical="center" wrapText="1"/>
    </xf>
    <xf fontId="2" fillId="5" borderId="14" numFmtId="0" xfId="0" applyFont="1" applyFill="1" applyBorder="1" applyAlignment="1">
      <alignment horizontal="center" vertical="center" wrapText="1"/>
    </xf>
    <xf fontId="2" fillId="3" borderId="26" numFmtId="0" xfId="0" applyFont="1" applyFill="1" applyBorder="1" applyAlignment="1">
      <alignment horizontal="center" vertical="center" wrapText="1"/>
    </xf>
    <xf fontId="8" fillId="4" borderId="26" numFmtId="0" xfId="0" applyFont="1" applyFill="1" applyBorder="1" applyAlignment="1">
      <alignment horizontal="center" vertical="center" wrapText="1"/>
    </xf>
    <xf fontId="2" fillId="8" borderId="2" numFmtId="0" xfId="0" applyFont="1" applyFill="1" applyBorder="1" applyAlignment="1">
      <alignment horizontal="center" vertical="center" wrapText="1"/>
    </xf>
    <xf fontId="2" fillId="8" borderId="3" numFmtId="0" xfId="0" applyFont="1" applyFill="1" applyBorder="1" applyAlignment="1">
      <alignment horizontal="center" vertical="center" wrapText="1"/>
    </xf>
    <xf fontId="2" fillId="3" borderId="22" numFmtId="0" xfId="0" applyFont="1" applyFill="1" applyBorder="1" applyAlignment="1">
      <alignment horizontal="center" vertical="center" wrapText="1"/>
    </xf>
    <xf fontId="2" fillId="6" borderId="21" numFmtId="0" xfId="0" applyFont="1" applyFill="1" applyBorder="1" applyAlignment="1">
      <alignment vertical="center" wrapText="1"/>
    </xf>
    <xf fontId="2" fillId="6" borderId="18" numFmtId="0" xfId="0" applyFont="1" applyFill="1" applyBorder="1" applyAlignment="1">
      <alignment vertical="center" wrapText="1"/>
    </xf>
    <xf fontId="2" fillId="6" borderId="17" numFmtId="0" xfId="0" applyFont="1" applyFill="1" applyBorder="1" applyAlignment="1">
      <alignment horizontal="center" vertical="center" wrapText="1"/>
    </xf>
    <xf fontId="2" fillId="3" borderId="56" numFmtId="0" xfId="0" applyFont="1" applyFill="1" applyBorder="1" applyAlignment="1">
      <alignment horizontal="center" vertical="center" wrapText="1"/>
    </xf>
    <xf fontId="2" fillId="3" borderId="57" numFmtId="0" xfId="0" applyFont="1" applyFill="1" applyBorder="1" applyAlignment="1">
      <alignment horizontal="center" vertical="center" wrapText="1"/>
    </xf>
    <xf fontId="10" fillId="7" borderId="23" numFmtId="0" xfId="0" applyFont="1" applyFill="1" applyBorder="1" applyAlignment="1">
      <alignment horizontal="center" vertical="center" wrapText="1"/>
    </xf>
    <xf fontId="2" fillId="6" borderId="28" numFmtId="0" xfId="0" applyFont="1" applyFill="1" applyBorder="1" applyAlignment="1">
      <alignment horizontal="center" vertical="center" wrapText="1"/>
    </xf>
    <xf fontId="2" fillId="6" borderId="30" numFmtId="0" xfId="0" applyFont="1" applyFill="1" applyBorder="1" applyAlignment="1">
      <alignment horizontal="center" vertical="center" wrapText="1"/>
    </xf>
    <xf fontId="10" fillId="7" borderId="27" numFmtId="0" xfId="0" applyFont="1" applyFill="1" applyBorder="1" applyAlignment="1">
      <alignment horizontal="center" vertical="center" wrapText="1"/>
    </xf>
    <xf fontId="4" fillId="6" borderId="28" numFmtId="0" xfId="0" applyFont="1" applyFill="1" applyBorder="1" applyAlignment="1">
      <alignment horizontal="center" vertical="center" wrapText="1"/>
    </xf>
    <xf fontId="4" fillId="6" borderId="29" numFmtId="0" xfId="0" applyFont="1" applyFill="1" applyBorder="1" applyAlignment="1">
      <alignment horizontal="center" vertical="center" wrapText="1"/>
    </xf>
    <xf fontId="2" fillId="3" borderId="23" numFmtId="0" xfId="0" applyFont="1" applyFill="1" applyBorder="1" applyAlignment="1">
      <alignment horizontal="center" vertical="center" wrapText="1"/>
    </xf>
    <xf fontId="4" fillId="5" borderId="26" numFmtId="0" xfId="0" applyFont="1" applyFill="1" applyBorder="1" applyAlignment="1">
      <alignment horizontal="center" vertical="center" wrapText="1"/>
    </xf>
    <xf fontId="4" fillId="5" borderId="2" numFmtId="0" xfId="0" applyFont="1" applyFill="1" applyBorder="1" applyAlignment="1">
      <alignment horizontal="center" vertical="center" wrapText="1"/>
    </xf>
    <xf fontId="4" fillId="5" borderId="23" numFmtId="0" xfId="0" applyFont="1" applyFill="1" applyBorder="1" applyAlignment="1">
      <alignment horizontal="center" vertical="center" wrapText="1"/>
    </xf>
    <xf fontId="4" fillId="5" borderId="58" numFmtId="0" xfId="0" applyFont="1" applyFill="1" applyBorder="1" applyAlignment="1">
      <alignment horizontal="center" vertical="center" wrapText="1"/>
    </xf>
    <xf fontId="12" fillId="5" borderId="20" numFmtId="0" xfId="0" applyFont="1" applyFill="1" applyBorder="1" applyAlignment="1">
      <alignment horizontal="center" vertical="center" wrapText="1"/>
    </xf>
    <xf fontId="12" fillId="5" borderId="16" numFmtId="0" xfId="0" applyFont="1" applyFill="1" applyBorder="1" applyAlignment="1">
      <alignment horizontal="center" vertical="center" wrapText="1"/>
    </xf>
    <xf fontId="3" fillId="3" borderId="16" numFmtId="0" xfId="0" applyFont="1" applyFill="1" applyBorder="1" applyAlignment="1">
      <alignment horizontal="center" vertical="center" wrapText="1"/>
    </xf>
    <xf fontId="3" fillId="3" borderId="19" numFmtId="0" xfId="0" applyFont="1" applyFill="1" applyBorder="1" applyAlignment="1">
      <alignment horizontal="center" vertical="center" wrapText="1"/>
    </xf>
    <xf fontId="15" fillId="3" borderId="47" numFmtId="0" xfId="0" applyFont="1" applyFill="1" applyBorder="1" applyAlignment="1">
      <alignment horizontal="center" vertical="center" wrapText="1"/>
    </xf>
    <xf fontId="15" fillId="3" borderId="50" numFmtId="0" xfId="0" applyFont="1" applyFill="1" applyBorder="1" applyAlignment="1">
      <alignment horizontal="center" vertical="center" wrapText="1"/>
    </xf>
    <xf fontId="16" fillId="3" borderId="17" numFmtId="0" xfId="0" applyFont="1" applyFill="1" applyBorder="1" applyAlignment="1">
      <alignment vertical="center" wrapText="1"/>
    </xf>
    <xf fontId="16" fillId="3" borderId="21" numFmtId="0" xfId="0" applyFont="1" applyFill="1" applyBorder="1" applyAlignment="1">
      <alignment vertical="center" wrapText="1"/>
    </xf>
    <xf fontId="16" fillId="3" borderId="18" numFmtId="0" xfId="0" applyFont="1" applyFill="1" applyBorder="1" applyAlignment="1">
      <alignment vertical="center" wrapText="1"/>
    </xf>
    <xf fontId="4" fillId="3" borderId="26" numFmtId="0" xfId="0" applyFont="1" applyFill="1" applyBorder="1" applyAlignment="1">
      <alignment horizontal="center" vertical="center" wrapText="1"/>
    </xf>
    <xf fontId="10" fillId="5" borderId="2" numFmtId="0" xfId="0" applyFont="1" applyFill="1" applyBorder="1" applyAlignment="1">
      <alignment horizontal="center" vertical="center" wrapText="1"/>
    </xf>
    <xf fontId="15" fillId="3" borderId="42" numFmtId="0" xfId="0" applyFont="1" applyFill="1" applyBorder="1" applyAlignment="1">
      <alignment horizontal="center" vertical="center" wrapText="1"/>
    </xf>
    <xf fontId="15" fillId="3" borderId="40" numFmtId="0" xfId="0" applyFont="1" applyFill="1" applyBorder="1" applyAlignment="1">
      <alignment horizontal="center" vertical="center" wrapText="1"/>
    </xf>
    <xf fontId="16" fillId="3" borderId="24" numFmtId="0" xfId="0" applyFont="1" applyFill="1" applyBorder="1" applyAlignment="1">
      <alignment vertical="center" wrapText="1"/>
    </xf>
    <xf fontId="16" fillId="3" borderId="1" numFmtId="0" xfId="0" applyFont="1" applyFill="1" applyBorder="1" applyAlignment="1">
      <alignment vertical="center" wrapText="1"/>
    </xf>
    <xf fontId="16" fillId="3" borderId="25" numFmtId="0" xfId="0" applyFont="1" applyFill="1" applyBorder="1" applyAlignment="1">
      <alignment vertical="center" wrapText="1"/>
    </xf>
    <xf fontId="10" fillId="3" borderId="2" numFmtId="0" xfId="0" applyFont="1" applyFill="1" applyBorder="1" applyAlignment="1">
      <alignment horizontal="center" vertical="center"/>
    </xf>
    <xf fontId="10" fillId="5" borderId="2" numFmtId="0" xfId="0" applyFont="1" applyFill="1" applyBorder="1" applyAlignment="1">
      <alignment horizontal="center" vertical="center"/>
    </xf>
    <xf fontId="10" fillId="0" borderId="2" numFmtId="0" xfId="0" applyFont="1" applyBorder="1" applyAlignment="1">
      <alignment horizontal="center" vertical="center"/>
    </xf>
    <xf fontId="15" fillId="3" borderId="16" numFmtId="0" xfId="0" applyFont="1" applyFill="1" applyBorder="1" applyAlignment="1">
      <alignment horizontal="center" vertical="center" wrapText="1"/>
    </xf>
    <xf fontId="15" fillId="3" borderId="19" numFmtId="0" xfId="0" applyFont="1" applyFill="1" applyBorder="1" applyAlignment="1">
      <alignment horizontal="center" vertical="center" wrapText="1"/>
    </xf>
    <xf fontId="16" fillId="3" borderId="28" numFmtId="0" xfId="0" applyFont="1" applyFill="1" applyBorder="1" applyAlignment="1">
      <alignment vertical="center" wrapText="1"/>
    </xf>
    <xf fontId="16" fillId="3" borderId="29" numFmtId="0" xfId="0" applyFont="1" applyFill="1" applyBorder="1" applyAlignment="1">
      <alignment vertical="center" wrapText="1"/>
    </xf>
    <xf fontId="16" fillId="3" borderId="30" numFmtId="0" xfId="0" applyFont="1" applyFill="1" applyBorder="1" applyAlignment="1">
      <alignment vertical="center" wrapText="1"/>
    </xf>
    <xf fontId="3" fillId="0" borderId="59" numFmtId="0" xfId="0" applyFont="1" applyBorder="1" applyAlignment="1">
      <alignment horizontal="center" vertical="center" wrapText="1"/>
    </xf>
    <xf fontId="2" fillId="0" borderId="59" numFmtId="0" xfId="0" applyFont="1" applyBorder="1" applyAlignment="1">
      <alignment horizontal="center" vertical="center" wrapText="1"/>
    </xf>
    <xf fontId="2" fillId="0" borderId="59" numFmtId="0" xfId="0" applyFont="1" applyBorder="1" applyAlignment="1">
      <alignment vertical="center"/>
    </xf>
    <xf fontId="17" fillId="0" borderId="60" numFmtId="0" xfId="0" applyFont="1" applyBorder="1" applyAlignment="1">
      <alignment horizontal="center" vertical="center"/>
    </xf>
    <xf fontId="17" fillId="0" borderId="58" numFmtId="0" xfId="0" applyFont="1" applyBorder="1" applyAlignment="1">
      <alignment horizontal="center" vertical="center"/>
    </xf>
    <xf fontId="18" fillId="0" borderId="60" numFmtId="0" xfId="0" applyFont="1" applyBorder="1" applyAlignment="1">
      <alignment horizontal="center" vertical="center"/>
    </xf>
    <xf fontId="19" fillId="0" borderId="58" numFmtId="0" xfId="0" applyFont="1" applyBorder="1" applyAlignment="1">
      <alignment horizontal="center" indent="17" vertical="center"/>
    </xf>
    <xf fontId="18" fillId="0" borderId="17" numFmtId="0" xfId="0" applyFont="1" applyBorder="1" applyAlignment="1">
      <alignment horizontal="center" vertical="center"/>
    </xf>
    <xf fontId="20" fillId="0" borderId="18" numFmtId="0" xfId="0" applyFont="1" applyBorder="1" applyAlignment="1">
      <alignment horizontal="justify" vertical="center" wrapText="1"/>
    </xf>
    <xf fontId="18" fillId="0" borderId="24" numFmtId="0" xfId="0" applyFont="1" applyBorder="1" applyAlignment="1">
      <alignment horizontal="center" vertical="center"/>
    </xf>
    <xf fontId="20" fillId="0" borderId="25" numFmtId="0" xfId="0" applyFont="1" applyBorder="1" applyAlignment="1">
      <alignment horizontal="justify" vertical="center" wrapText="1"/>
    </xf>
    <xf fontId="18" fillId="0" borderId="28" numFmtId="0" xfId="0" applyFont="1" applyBorder="1" applyAlignment="1">
      <alignment horizontal="center" vertical="center"/>
    </xf>
    <xf fontId="20" fillId="0" borderId="30" numFmtId="0" xfId="0" applyFont="1" applyBorder="1" applyAlignment="1">
      <alignment horizontal="justify" vertical="center" wrapText="1"/>
    </xf>
    <xf fontId="20" fillId="0" borderId="18" numFmtId="0" xfId="0" applyFont="1" applyBorder="1" applyAlignment="1">
      <alignment vertical="center" wrapText="1"/>
    </xf>
    <xf fontId="20" fillId="0" borderId="30" numFmtId="0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7" Type="http://schemas.openxmlformats.org/officeDocument/2006/relationships/styles" Target="styles.xml"/><Relationship  Id="rId6" Type="http://schemas.openxmlformats.org/officeDocument/2006/relationships/sharedStrings" Target="sharedStrings.xml"/><Relationship  Id="rId5" Type="http://schemas.openxmlformats.org/officeDocument/2006/relationships/theme" Target="theme/theme1.xml"/><Relationship  Id="rId4" Type="http://schemas.openxmlformats.org/officeDocument/2006/relationships/worksheet" Target="worksheets/sheet4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oneCellAnchor>
    <xdr:from>
      <xdr:col>0</xdr:col>
      <xdr:colOff>0</xdr:colOff>
      <xdr:row>43</xdr:row>
      <xdr:rowOff>0</xdr:rowOff>
    </xdr:from>
    <xdr:ext cx="5502088" cy="7781924"/>
    <xdr:pic>
      <xdr:nvPicPr>
        <xdr:cNvPr id="918345568" name="Рисунок 918345567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778192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86</xdr:row>
      <xdr:rowOff>0</xdr:rowOff>
    </xdr:from>
    <xdr:ext cx="5502088" cy="7781924"/>
    <xdr:pic>
      <xdr:nvPicPr>
        <xdr:cNvPr id="1511190791" name="Рисунок 1511190790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0" y="1556385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129</xdr:row>
      <xdr:rowOff>0</xdr:rowOff>
    </xdr:from>
    <xdr:ext cx="5502088" cy="7781924"/>
    <xdr:pic>
      <xdr:nvPicPr>
        <xdr:cNvPr id="1503404249" name="Рисунок 1503404248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0" y="2334577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172</xdr:row>
      <xdr:rowOff>0</xdr:rowOff>
    </xdr:from>
    <xdr:ext cx="5502088" cy="7781924"/>
    <xdr:pic>
      <xdr:nvPicPr>
        <xdr:cNvPr id="564383134" name="Рисунок 564383133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0" y="3112770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215</xdr:row>
      <xdr:rowOff>0</xdr:rowOff>
    </xdr:from>
    <xdr:ext cx="5502088" cy="7781924"/>
    <xdr:pic>
      <xdr:nvPicPr>
        <xdr:cNvPr id="1485723018" name="Рисунок 1485723017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3890962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258</xdr:row>
      <xdr:rowOff>0</xdr:rowOff>
    </xdr:from>
    <xdr:ext cx="5502088" cy="7781924"/>
    <xdr:pic>
      <xdr:nvPicPr>
        <xdr:cNvPr id="776823805" name="Рисунок 776823804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0" y="46691550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301</xdr:row>
      <xdr:rowOff>0</xdr:rowOff>
    </xdr:from>
    <xdr:ext cx="5502088" cy="7781924"/>
    <xdr:pic>
      <xdr:nvPicPr>
        <xdr:cNvPr id="131338765" name="Рисунок 131338764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0" y="54473475"/>
          <a:ext cx="5502090" cy="778192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344</xdr:row>
      <xdr:rowOff>0</xdr:rowOff>
    </xdr:from>
    <xdr:ext cx="5502088" cy="7781924"/>
    <xdr:pic>
      <xdr:nvPicPr>
        <xdr:cNvPr id="967743262" name="Рисунок 967743261"/>
        <xdr:cNvPicPr>
          <a:picLocks noChangeAspect="1"/>
        </xdr:cNvPicPr>
      </xdr:nvPicPr>
      <xdr:blipFill>
        <a:blip r:embed="rId8"/>
        <a:stretch/>
      </xdr:blipFill>
      <xdr:spPr bwMode="auto">
        <a:xfrm>
          <a:off x="0" y="62255400"/>
          <a:ext cx="5502090" cy="7781924"/>
        </a:xfrm>
        <a:prstGeom prst="rect">
          <a:avLst/>
        </a:prstGeom>
      </xdr:spPr>
    </xdr:pic>
    <xdr:clientData/>
  </xdr:oneCellAnchor>
</xdr:wsDr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пј­пјі г‚ґг‚·гѓѓг‚Ї"/>
        <a:font script="Hang" typeface="л§‘мќЂ кі л”•"/>
        <a:font script="Hans" typeface="е®‹дЅ“"/>
        <a:font script="Hant" typeface="ж–°зґ°жЋй«”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пј­пјі жЋжњќ"/>
        <a:font script="Hang" typeface="л§‘мќЂ кі л”•"/>
        <a:font script="Hans" typeface="е®‹дЅ“"/>
        <a:font script="Hant" typeface="ж–°зґ°жЋй«”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New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showRuler="1" zoomScale="100" workbookViewId="0">
      <selection activeCell="A1" activeCellId="0" sqref="A1"/>
    </sheetView>
  </sheetViews>
  <sheetFormatPr defaultRowHeight="14.25"/>
  <sheetData/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showRuler="1" zoomScale="100" workbookViewId="0">
      <selection activeCell="A1" activeCellId="0" sqref="A1"/>
    </sheetView>
  </sheetViews>
  <sheetFormatPr defaultRowHeight="14.25"/>
  <cols>
    <col bestFit="1" customWidth="1" min="1" max="1" width="9.109375"/>
  </cols>
  <sheetData>
    <row r="1">
      <c r="A1" s="1"/>
    </row>
    <row r="2">
      <c r="A2" s="1"/>
    </row>
    <row r="3">
      <c r="A3" s="1"/>
    </row>
    <row r="4">
      <c r="A4" s="1"/>
    </row>
    <row r="5">
      <c r="A5" s="1"/>
    </row>
    <row r="6">
      <c r="A6" s="1"/>
    </row>
    <row r="7">
      <c r="A7" s="1"/>
    </row>
    <row r="8">
      <c r="A8" s="1"/>
    </row>
    <row r="9">
      <c r="A9" s="1"/>
    </row>
    <row r="10">
      <c r="A10" s="1"/>
    </row>
  </sheetData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showRuler="1" topLeftCell="A10" zoomScale="100" workbookViewId="0">
      <selection activeCell="Q82" activeCellId="0" sqref="Q82"/>
    </sheetView>
  </sheetViews>
  <sheetFormatPr defaultColWidth="9.109375" defaultRowHeight="14.25"/>
  <cols>
    <col customWidth="1" min="1" max="1" style="3" width="9.140625"/>
    <col customWidth="1" min="2" max="2" style="4" width="44.7109375"/>
    <col bestFit="1" min="3" max="3" style="4" width="2.6640625"/>
    <col customWidth="1" min="4" max="4" style="4" width="4.140625"/>
    <col customWidth="1" min="5" max="5" style="4" width="3.8515625"/>
    <col customWidth="1" min="6" max="6" style="4" width="3.00390625"/>
    <col bestFit="1" customWidth="1" min="7" max="7" style="4" width="4.7109375"/>
    <col bestFit="1" customWidth="1" min="8" max="8" style="4" width="3.00390625"/>
    <col customWidth="1" min="9" max="9" style="4" width="6.8515625"/>
    <col customWidth="1" min="10" max="10" style="4" width="5.140625"/>
    <col customWidth="1" min="11" max="11" style="4" width="7.421875"/>
    <col customWidth="1" min="12" max="12" style="4" width="4.8515625"/>
    <col customWidth="1" min="13" max="14" style="4" width="5.00390625"/>
    <col bestFit="1" customWidth="1" min="15" max="15" style="4" width="5.28125"/>
    <col customWidth="1" min="16" max="16" style="4" width="5.28125"/>
    <col customWidth="1" min="17" max="17" style="4" width="4.00390625"/>
    <col customWidth="1" min="18" max="18" style="4" width="4.57421875"/>
    <col customWidth="1" min="19" max="19" style="4" width="4.8515625"/>
    <col bestFit="1" customWidth="1" min="20" max="20" style="4" width="5.28125"/>
    <col customWidth="1" min="21" max="21" style="4" width="5.28125"/>
    <col customWidth="1" min="22" max="22" style="4" width="4.8515625"/>
    <col customWidth="1" min="23" max="23" style="4" width="4.421875"/>
    <col bestFit="1" customWidth="1" min="24" max="24" style="4" width="5.57421875"/>
    <col bestFit="1" min="25" max="25" style="2" width="5.28125"/>
    <col min="26" max="26" style="2" width="5.28125"/>
    <col customWidth="1" min="27" max="27" style="2" width="5.140625"/>
    <col bestFit="1" min="28" max="28" style="2" width="3.00390625"/>
    <col customWidth="1" min="29" max="29" style="2" width="4.7109375"/>
    <col bestFit="1" min="30" max="31" style="2" width="5.28125"/>
    <col min="32" max="16384" style="2" width="9.109375"/>
  </cols>
  <sheetData>
    <row r="1" ht="15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</row>
    <row r="2" ht="15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ht="12.75" customHeight="1">
      <c r="A3" s="6" t="s">
        <v>2</v>
      </c>
      <c r="B3" s="7" t="s">
        <v>3</v>
      </c>
      <c r="C3" s="7" t="s">
        <v>4</v>
      </c>
      <c r="D3" s="7"/>
      <c r="E3" s="7"/>
      <c r="F3" s="7"/>
      <c r="G3" s="7" t="s">
        <v>5</v>
      </c>
      <c r="H3" s="7"/>
      <c r="I3" s="7"/>
      <c r="J3" s="7"/>
      <c r="K3" s="7"/>
      <c r="L3" s="7" t="s">
        <v>6</v>
      </c>
      <c r="M3" s="7"/>
      <c r="N3" s="7"/>
      <c r="O3" s="7"/>
      <c r="P3" s="7"/>
      <c r="Q3" s="7"/>
      <c r="R3" s="7" t="s">
        <v>7</v>
      </c>
      <c r="S3" s="7"/>
      <c r="T3" s="7"/>
      <c r="U3" s="7"/>
      <c r="V3" s="7"/>
      <c r="W3" s="7"/>
      <c r="X3" s="7"/>
      <c r="Y3" s="7" t="s">
        <v>8</v>
      </c>
      <c r="Z3" s="7"/>
      <c r="AA3" s="7"/>
      <c r="AB3" s="7"/>
      <c r="AC3" s="7" t="s">
        <v>9</v>
      </c>
      <c r="AD3" s="7"/>
      <c r="AE3" s="7"/>
    </row>
    <row r="4" ht="18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="8" customFormat="1" ht="15.6">
      <c r="A5" s="6">
        <v>1</v>
      </c>
      <c r="B5" s="7">
        <v>2</v>
      </c>
      <c r="C5" s="5">
        <v>3</v>
      </c>
      <c r="D5" s="5"/>
      <c r="E5" s="5"/>
      <c r="F5" s="5"/>
      <c r="G5" s="5">
        <v>4</v>
      </c>
      <c r="H5" s="5"/>
      <c r="I5" s="5"/>
      <c r="J5" s="5"/>
      <c r="K5" s="5"/>
      <c r="L5" s="5">
        <v>5</v>
      </c>
      <c r="M5" s="5"/>
      <c r="N5" s="5"/>
      <c r="O5" s="5"/>
      <c r="P5" s="5"/>
      <c r="Q5" s="5"/>
      <c r="R5" s="5">
        <v>6</v>
      </c>
      <c r="S5" s="5"/>
      <c r="T5" s="5"/>
      <c r="U5" s="5"/>
      <c r="V5" s="5"/>
      <c r="W5" s="5"/>
      <c r="X5" s="5"/>
      <c r="Y5" s="5">
        <v>7</v>
      </c>
      <c r="Z5" s="5"/>
      <c r="AA5" s="5"/>
      <c r="AB5" s="5"/>
      <c r="AC5" s="5">
        <v>8</v>
      </c>
      <c r="AD5" s="5"/>
      <c r="AE5" s="5"/>
    </row>
    <row r="6">
      <c r="A6" s="9" t="s">
        <v>10</v>
      </c>
      <c r="B6" s="10">
        <f>SUM(L19:L31,Q19:Q31,L35:L40,Q35:Q40,L44:L50,Q44:Q50,L54,Q54,L57,Q57,L62,Q62,L65,Q65,L71,Q71,L75,Q75)/36</f>
        <v>40.055555555555557</v>
      </c>
      <c r="C6" s="11">
        <f>SUM(N55,S55,N58,S58,N63,S63,N66,S66,N72,S72)/36</f>
        <v>1</v>
      </c>
      <c r="D6" s="11"/>
      <c r="E6" s="11"/>
      <c r="F6" s="11"/>
      <c r="G6" s="12">
        <f>SUM(A1,N56,S56,N59,S59,N64,S64,N67,S67)/36</f>
        <v>0</v>
      </c>
      <c r="H6" s="12"/>
      <c r="I6" s="12"/>
      <c r="J6" s="12"/>
      <c r="K6" s="12"/>
      <c r="L6" s="12">
        <f>SUM(L76,Q76)/36</f>
        <v>0</v>
      </c>
      <c r="M6" s="12"/>
      <c r="N6" s="12"/>
      <c r="O6" s="12"/>
      <c r="P6" s="12"/>
      <c r="Q6" s="12"/>
      <c r="R6" s="11">
        <f>SUM(A1,P76:P76,U76:U76)/36</f>
        <v>0</v>
      </c>
      <c r="S6" s="11"/>
      <c r="T6" s="11"/>
      <c r="U6" s="11"/>
      <c r="V6" s="11"/>
      <c r="W6" s="11"/>
      <c r="X6" s="11"/>
      <c r="Y6" s="11">
        <v>11</v>
      </c>
      <c r="Z6" s="11"/>
      <c r="AA6" s="11"/>
      <c r="AB6" s="11"/>
      <c r="AC6" s="12">
        <f t="shared" ref="AC6:AC7" si="0">SUM(B6,C6,G6,L6,R6,Y6)</f>
        <v>52.055555555555557</v>
      </c>
      <c r="AD6" s="11"/>
      <c r="AE6" s="11"/>
    </row>
    <row r="7">
      <c r="A7" s="9" t="s">
        <v>11</v>
      </c>
      <c r="B7" s="10">
        <f>SUM(V19:V31,AA19:AA31,V35:V40,AA35:AA40,V44:V50,AA44:AA50,V54,AA54,V57,AA57,V62,AA62,V65,AA65,V71,AA71,V75,AA75)/36</f>
        <v>22.888888888888889</v>
      </c>
      <c r="C7" s="11">
        <f>SUM(X55,AC55,X58,AC58,X63,AC63,X66,AC66,X72,AC72)/36</f>
        <v>4</v>
      </c>
      <c r="D7" s="11"/>
      <c r="E7" s="11"/>
      <c r="F7" s="11"/>
      <c r="G7" s="11">
        <f>SUM(X56,AC56,X59,AC59,X64,AC64,X67,AC67)/36</f>
        <v>13</v>
      </c>
      <c r="H7" s="11"/>
      <c r="I7" s="11"/>
      <c r="J7" s="11"/>
      <c r="K7" s="11"/>
      <c r="L7" s="12">
        <f>SUM(A1,Z19:Z32,AE19:AE32,Z35:Z40,AE35:AE40,Z44:Z50,AE44:AE50,Z54:Z60,AE54:AE60,Z62:Z73,AE62:AE73)/36</f>
        <v>0</v>
      </c>
      <c r="M7" s="12"/>
      <c r="N7" s="12"/>
      <c r="O7" s="12"/>
      <c r="P7" s="12"/>
      <c r="Q7" s="12"/>
      <c r="R7" s="11">
        <f>SUM(Z76:Z76,AE76:AE76)/36</f>
        <v>2</v>
      </c>
      <c r="S7" s="11"/>
      <c r="T7" s="11"/>
      <c r="U7" s="11"/>
      <c r="V7" s="11"/>
      <c r="W7" s="11"/>
      <c r="X7" s="11"/>
      <c r="Y7" s="11">
        <v>2</v>
      </c>
      <c r="Z7" s="11"/>
      <c r="AA7" s="11"/>
      <c r="AB7" s="11"/>
      <c r="AC7" s="12">
        <f t="shared" si="0"/>
        <v>43.888888888888886</v>
      </c>
      <c r="AD7" s="11"/>
      <c r="AE7" s="11"/>
    </row>
    <row r="8">
      <c r="A8" s="9" t="s">
        <v>9</v>
      </c>
      <c r="B8" s="13">
        <f>SUM(B6:B7)</f>
        <v>62.944444444444443</v>
      </c>
      <c r="C8" s="11">
        <f>SUM(C6:F7)</f>
        <v>5</v>
      </c>
      <c r="D8" s="11"/>
      <c r="E8" s="11"/>
      <c r="F8" s="11"/>
      <c r="G8" s="12">
        <f>SUM(G6:K7)</f>
        <v>13</v>
      </c>
      <c r="H8" s="11"/>
      <c r="I8" s="11"/>
      <c r="J8" s="11"/>
      <c r="K8" s="11"/>
      <c r="L8" s="12">
        <f>SUM(L6:Q7)</f>
        <v>0</v>
      </c>
      <c r="M8" s="11"/>
      <c r="N8" s="11"/>
      <c r="O8" s="11"/>
      <c r="P8" s="11"/>
      <c r="Q8" s="11"/>
      <c r="R8" s="11">
        <f>SUM(R6:X7)</f>
        <v>2</v>
      </c>
      <c r="S8" s="11"/>
      <c r="T8" s="11"/>
      <c r="U8" s="11"/>
      <c r="V8" s="11"/>
      <c r="W8" s="11"/>
      <c r="X8" s="11"/>
      <c r="Y8" s="11">
        <f>SUM(Y6:AB7)</f>
        <v>13</v>
      </c>
      <c r="Z8" s="11"/>
      <c r="AA8" s="11"/>
      <c r="AB8" s="11"/>
      <c r="AC8" s="12">
        <f>SUM(B8:AB8)</f>
        <v>95.944444444444443</v>
      </c>
      <c r="AD8" s="11"/>
      <c r="AE8" s="11"/>
    </row>
    <row r="9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</row>
    <row r="10" ht="26.25" customHeight="1">
      <c r="A10" s="14" t="s">
        <v>12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="2" customFormat="1" ht="44.25" customHeight="1">
      <c r="A11" s="15" t="s">
        <v>13</v>
      </c>
      <c r="B11" s="16" t="s">
        <v>14</v>
      </c>
      <c r="C11" s="16" t="s">
        <v>15</v>
      </c>
      <c r="D11" s="16"/>
      <c r="E11" s="16"/>
      <c r="F11" s="16"/>
      <c r="G11" s="16" t="s">
        <v>16</v>
      </c>
      <c r="H11" s="16"/>
      <c r="I11" s="16"/>
      <c r="J11" s="16"/>
      <c r="K11" s="16"/>
      <c r="L11" s="16" t="s">
        <v>17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7"/>
    </row>
    <row r="12" s="2" customFormat="1" ht="24" customHeight="1">
      <c r="A12" s="18"/>
      <c r="B12" s="6"/>
      <c r="C12" s="6" t="s">
        <v>18</v>
      </c>
      <c r="D12" s="6"/>
      <c r="E12" s="6"/>
      <c r="F12" s="6"/>
      <c r="G12" s="19" t="s">
        <v>19</v>
      </c>
      <c r="H12" s="20" t="s">
        <v>6</v>
      </c>
      <c r="I12" s="6" t="s">
        <v>20</v>
      </c>
      <c r="J12" s="6"/>
      <c r="K12" s="6"/>
      <c r="L12" s="21" t="s">
        <v>21</v>
      </c>
      <c r="M12" s="21"/>
      <c r="N12" s="21"/>
      <c r="O12" s="21"/>
      <c r="P12" s="21"/>
      <c r="Q12" s="21"/>
      <c r="R12" s="21"/>
      <c r="S12" s="21"/>
      <c r="T12" s="21"/>
      <c r="U12" s="21"/>
      <c r="V12" s="21" t="s">
        <v>22</v>
      </c>
      <c r="W12" s="21"/>
      <c r="X12" s="21"/>
      <c r="Y12" s="21"/>
      <c r="Z12" s="21"/>
      <c r="AA12" s="21"/>
      <c r="AB12" s="21"/>
      <c r="AC12" s="21"/>
      <c r="AD12" s="21"/>
      <c r="AE12" s="22"/>
    </row>
    <row r="13" s="2" customFormat="1" ht="26.399999999999999">
      <c r="A13" s="18"/>
      <c r="B13" s="6"/>
      <c r="C13" s="6">
        <v>1</v>
      </c>
      <c r="D13" s="6">
        <v>2</v>
      </c>
      <c r="E13" s="6">
        <v>3</v>
      </c>
      <c r="F13" s="6">
        <v>4</v>
      </c>
      <c r="G13" s="19"/>
      <c r="H13" s="20"/>
      <c r="I13" s="19" t="s">
        <v>9</v>
      </c>
      <c r="J13" s="6" t="s">
        <v>23</v>
      </c>
      <c r="K13" s="6"/>
      <c r="L13" s="6" t="s">
        <v>24</v>
      </c>
      <c r="M13" s="6"/>
      <c r="N13" s="6"/>
      <c r="O13" s="6"/>
      <c r="P13" s="6"/>
      <c r="Q13" s="6" t="s">
        <v>25</v>
      </c>
      <c r="R13" s="6"/>
      <c r="S13" s="6"/>
      <c r="T13" s="6"/>
      <c r="U13" s="6"/>
      <c r="V13" s="6" t="s">
        <v>26</v>
      </c>
      <c r="W13" s="6"/>
      <c r="X13" s="6"/>
      <c r="Y13" s="6"/>
      <c r="Z13" s="6"/>
      <c r="AA13" s="6" t="s">
        <v>27</v>
      </c>
      <c r="AB13" s="6"/>
      <c r="AC13" s="6"/>
      <c r="AD13" s="6"/>
      <c r="AE13" s="23"/>
    </row>
    <row r="14" s="2" customFormat="1" ht="81.75" customHeight="1">
      <c r="A14" s="18"/>
      <c r="B14" s="6"/>
      <c r="C14" s="6"/>
      <c r="D14" s="6"/>
      <c r="E14" s="6"/>
      <c r="F14" s="6"/>
      <c r="G14" s="19"/>
      <c r="H14" s="20"/>
      <c r="I14" s="19"/>
      <c r="J14" s="19" t="s">
        <v>28</v>
      </c>
      <c r="K14" s="19" t="s">
        <v>29</v>
      </c>
      <c r="L14" s="19" t="s">
        <v>30</v>
      </c>
      <c r="M14" s="19" t="s">
        <v>31</v>
      </c>
      <c r="N14" s="19" t="s">
        <v>32</v>
      </c>
      <c r="O14" s="19" t="s">
        <v>33</v>
      </c>
      <c r="P14" s="20" t="s">
        <v>6</v>
      </c>
      <c r="Q14" s="19" t="s">
        <v>30</v>
      </c>
      <c r="R14" s="19" t="s">
        <v>31</v>
      </c>
      <c r="S14" s="19" t="s">
        <v>32</v>
      </c>
      <c r="T14" s="19" t="s">
        <v>33</v>
      </c>
      <c r="U14" s="20" t="s">
        <v>6</v>
      </c>
      <c r="V14" s="19" t="s">
        <v>30</v>
      </c>
      <c r="W14" s="19" t="s">
        <v>31</v>
      </c>
      <c r="X14" s="19" t="s">
        <v>32</v>
      </c>
      <c r="Y14" s="19" t="s">
        <v>33</v>
      </c>
      <c r="Z14" s="20" t="s">
        <v>6</v>
      </c>
      <c r="AA14" s="19" t="s">
        <v>30</v>
      </c>
      <c r="AB14" s="19" t="s">
        <v>31</v>
      </c>
      <c r="AC14" s="19" t="s">
        <v>32</v>
      </c>
      <c r="AD14" s="19" t="s">
        <v>33</v>
      </c>
      <c r="AE14" s="24" t="s">
        <v>6</v>
      </c>
    </row>
    <row r="15">
      <c r="A15" s="25">
        <v>1</v>
      </c>
      <c r="B15" s="26">
        <v>2</v>
      </c>
      <c r="C15" s="26">
        <v>3</v>
      </c>
      <c r="D15" s="26"/>
      <c r="E15" s="26"/>
      <c r="F15" s="26"/>
      <c r="G15" s="26">
        <v>4</v>
      </c>
      <c r="H15" s="26">
        <v>5</v>
      </c>
      <c r="I15" s="26">
        <v>6</v>
      </c>
      <c r="J15" s="26">
        <v>7</v>
      </c>
      <c r="K15" s="26">
        <v>8</v>
      </c>
      <c r="L15" s="26">
        <v>9</v>
      </c>
      <c r="M15" s="26"/>
      <c r="N15" s="26"/>
      <c r="O15" s="26"/>
      <c r="P15" s="26"/>
      <c r="Q15" s="26">
        <v>10</v>
      </c>
      <c r="R15" s="26"/>
      <c r="S15" s="26"/>
      <c r="T15" s="26"/>
      <c r="U15" s="26"/>
      <c r="V15" s="26">
        <v>11</v>
      </c>
      <c r="W15" s="26"/>
      <c r="X15" s="26"/>
      <c r="Y15" s="26"/>
      <c r="Z15" s="26"/>
      <c r="AA15" s="26">
        <v>12</v>
      </c>
      <c r="AB15" s="26"/>
      <c r="AC15" s="26"/>
      <c r="AD15" s="26"/>
      <c r="AE15" s="27"/>
    </row>
    <row r="16" ht="17.25" customHeight="1">
      <c r="A16" s="25" t="s">
        <v>34</v>
      </c>
      <c r="B16" s="26" t="s">
        <v>35</v>
      </c>
      <c r="C16" s="26"/>
      <c r="D16" s="26"/>
      <c r="E16" s="26"/>
      <c r="F16" s="26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9"/>
    </row>
    <row r="17">
      <c r="A17" s="30" t="s">
        <v>36</v>
      </c>
      <c r="B17" s="31" t="s">
        <v>37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2"/>
    </row>
    <row r="18" s="2" customFormat="1" ht="16.5" customHeight="1">
      <c r="A18" s="33"/>
      <c r="B18" s="34" t="s">
        <v>38</v>
      </c>
      <c r="C18" s="35">
        <v>1</v>
      </c>
      <c r="D18" s="35">
        <v>2</v>
      </c>
      <c r="E18" s="35">
        <v>3</v>
      </c>
      <c r="F18" s="35">
        <v>4</v>
      </c>
      <c r="G18" s="36">
        <f>SUM(G19:G31)</f>
        <v>1478</v>
      </c>
      <c r="H18" s="37">
        <f>SUM(H19:H32)</f>
        <v>0</v>
      </c>
      <c r="I18" s="37">
        <f>SUM(I19:I32)</f>
        <v>1478</v>
      </c>
      <c r="J18" s="37">
        <f>SUM(J19:J32)</f>
        <v>560</v>
      </c>
      <c r="K18" s="37">
        <f>SUM(K19:K32)</f>
        <v>918</v>
      </c>
      <c r="L18" s="37">
        <f>SUM(L19:L32)</f>
        <v>594</v>
      </c>
      <c r="M18" s="38">
        <f>SUM(M19:M32)</f>
        <v>242</v>
      </c>
      <c r="N18" s="38">
        <f>SUM(N19:N32)</f>
        <v>352</v>
      </c>
      <c r="O18" s="38">
        <f>SUM(O19:O32)</f>
        <v>0</v>
      </c>
      <c r="P18" s="38">
        <f>SUM(P19:P32)</f>
        <v>0</v>
      </c>
      <c r="Q18" s="37">
        <f>SUM(Q19:Q32)</f>
        <v>776</v>
      </c>
      <c r="R18" s="38">
        <f>SUM(R19:R32)</f>
        <v>294</v>
      </c>
      <c r="S18" s="38">
        <f>SUM(S19:S32)</f>
        <v>482</v>
      </c>
      <c r="T18" s="38">
        <f>SUM(T19:T32)</f>
        <v>0</v>
      </c>
      <c r="U18" s="38">
        <f>SUM(U19:U32)</f>
        <v>0</v>
      </c>
      <c r="V18" s="37">
        <f>SUM(V19:V32)</f>
        <v>108</v>
      </c>
      <c r="W18" s="38">
        <f>SUM(W19:W32)</f>
        <v>24</v>
      </c>
      <c r="X18" s="38">
        <f>SUM(X19:X32)</f>
        <v>84</v>
      </c>
      <c r="Y18" s="38">
        <f>SUM(Y19:Y32)</f>
        <v>0</v>
      </c>
      <c r="Z18" s="38">
        <f>SUM(Z19:Z32)</f>
        <v>0</v>
      </c>
      <c r="AA18" s="37">
        <f>SUM(AA19:AA32)</f>
        <v>0</v>
      </c>
      <c r="AB18" s="38">
        <f>SUM(AB19:AB32)</f>
        <v>0</v>
      </c>
      <c r="AC18" s="38">
        <f>SUM(AC19:AC32)</f>
        <v>0</v>
      </c>
      <c r="AD18" s="38">
        <f>SUM(AD19:AD32)</f>
        <v>0</v>
      </c>
      <c r="AE18" s="39">
        <f>SUM(AE19:AE32)</f>
        <v>0</v>
      </c>
    </row>
    <row r="19" ht="15">
      <c r="A19" s="40" t="s">
        <v>39</v>
      </c>
      <c r="B19" s="41" t="s">
        <v>40</v>
      </c>
      <c r="C19" s="42"/>
      <c r="D19" s="43" t="s">
        <v>41</v>
      </c>
      <c r="E19" s="42"/>
      <c r="F19" s="43"/>
      <c r="G19" s="44">
        <f t="shared" ref="G19:G31" si="1">SUM(I19,H19)</f>
        <v>72</v>
      </c>
      <c r="H19" s="45"/>
      <c r="I19" s="46">
        <f t="shared" ref="I19:I32" si="2">SUM(J19:K19)</f>
        <v>72</v>
      </c>
      <c r="J19" s="47">
        <f t="shared" ref="J19:J32" si="3">SUM(M19,R19,W19,AB19)</f>
        <v>60</v>
      </c>
      <c r="K19" s="47">
        <f t="shared" ref="K19:K22" si="4">SUM(A1,N19,O19,S19,T19,X19,Y19,AC19,AD19)</f>
        <v>12</v>
      </c>
      <c r="L19" s="48">
        <f t="shared" ref="L19:L32" si="5">SUM(M19:P19)</f>
        <v>36</v>
      </c>
      <c r="M19" s="49">
        <v>30</v>
      </c>
      <c r="N19" s="50">
        <v>6</v>
      </c>
      <c r="O19" s="50"/>
      <c r="P19" s="51"/>
      <c r="Q19" s="52">
        <f t="shared" ref="Q19:Q32" si="6">SUM(R19:U19)</f>
        <v>36</v>
      </c>
      <c r="R19" s="49">
        <v>30</v>
      </c>
      <c r="S19" s="50">
        <v>6</v>
      </c>
      <c r="T19" s="50"/>
      <c r="U19" s="51"/>
      <c r="V19" s="52">
        <f t="shared" ref="V19:V32" si="7">SUM(W19:Y19)</f>
        <v>0</v>
      </c>
      <c r="W19" s="49"/>
      <c r="X19" s="53"/>
      <c r="Y19" s="54"/>
      <c r="Z19" s="55"/>
      <c r="AA19" s="52">
        <f t="shared" ref="AA19:AA32" si="8">SUM(AB19:AD19)</f>
        <v>0</v>
      </c>
      <c r="AB19" s="56"/>
      <c r="AC19" s="54"/>
      <c r="AD19" s="54"/>
      <c r="AE19" s="55"/>
    </row>
    <row r="20" ht="26.399999999999999">
      <c r="A20" s="25" t="s">
        <v>42</v>
      </c>
      <c r="B20" s="57" t="s">
        <v>43</v>
      </c>
      <c r="C20" s="58"/>
      <c r="D20" s="59" t="s">
        <v>44</v>
      </c>
      <c r="E20" s="58"/>
      <c r="F20" s="59"/>
      <c r="G20" s="60">
        <f t="shared" si="1"/>
        <v>108</v>
      </c>
      <c r="H20" s="61"/>
      <c r="I20" s="26">
        <f t="shared" si="2"/>
        <v>108</v>
      </c>
      <c r="J20" s="62">
        <f t="shared" si="3"/>
        <v>72</v>
      </c>
      <c r="K20" s="62">
        <f t="shared" si="4"/>
        <v>36</v>
      </c>
      <c r="L20" s="63">
        <f t="shared" si="5"/>
        <v>54</v>
      </c>
      <c r="M20" s="64">
        <v>36</v>
      </c>
      <c r="N20" s="65">
        <v>18</v>
      </c>
      <c r="O20" s="65"/>
      <c r="P20" s="66"/>
      <c r="Q20" s="67">
        <f t="shared" si="6"/>
        <v>54</v>
      </c>
      <c r="R20" s="64">
        <v>36</v>
      </c>
      <c r="S20" s="65">
        <v>18</v>
      </c>
      <c r="T20" s="65"/>
      <c r="U20" s="68"/>
      <c r="V20" s="67">
        <f t="shared" si="7"/>
        <v>0</v>
      </c>
      <c r="W20" s="64"/>
      <c r="X20" s="69"/>
      <c r="Y20" s="70"/>
      <c r="Z20" s="71"/>
      <c r="AA20" s="67">
        <f t="shared" si="8"/>
        <v>0</v>
      </c>
      <c r="AB20" s="72"/>
      <c r="AC20" s="70"/>
      <c r="AD20" s="70"/>
      <c r="AE20" s="71"/>
    </row>
    <row r="21" ht="26.399999999999999">
      <c r="A21" s="25" t="s">
        <v>45</v>
      </c>
      <c r="B21" s="57" t="s">
        <v>46</v>
      </c>
      <c r="C21" s="58"/>
      <c r="D21" s="59" t="s">
        <v>44</v>
      </c>
      <c r="E21" s="58"/>
      <c r="F21" s="59"/>
      <c r="G21" s="60">
        <f t="shared" si="1"/>
        <v>136</v>
      </c>
      <c r="H21" s="61"/>
      <c r="I21" s="26">
        <f t="shared" si="2"/>
        <v>136</v>
      </c>
      <c r="J21" s="62">
        <f t="shared" si="3"/>
        <v>100</v>
      </c>
      <c r="K21" s="62">
        <f t="shared" si="4"/>
        <v>36</v>
      </c>
      <c r="L21" s="63">
        <f t="shared" si="5"/>
        <v>60</v>
      </c>
      <c r="M21" s="64">
        <v>48</v>
      </c>
      <c r="N21" s="65">
        <v>12</v>
      </c>
      <c r="O21" s="65"/>
      <c r="P21" s="66"/>
      <c r="Q21" s="67">
        <f t="shared" si="6"/>
        <v>76</v>
      </c>
      <c r="R21" s="64">
        <v>52</v>
      </c>
      <c r="S21" s="65">
        <v>24</v>
      </c>
      <c r="T21" s="65"/>
      <c r="U21" s="68"/>
      <c r="V21" s="67">
        <f t="shared" si="7"/>
        <v>0</v>
      </c>
      <c r="W21" s="64"/>
      <c r="X21" s="69"/>
      <c r="Y21" s="70"/>
      <c r="Z21" s="71"/>
      <c r="AA21" s="67">
        <f t="shared" si="8"/>
        <v>0</v>
      </c>
      <c r="AB21" s="72"/>
      <c r="AC21" s="70"/>
      <c r="AD21" s="70"/>
      <c r="AE21" s="71"/>
    </row>
    <row r="22" ht="26.399999999999999">
      <c r="A22" s="25" t="s">
        <v>47</v>
      </c>
      <c r="B22" s="57" t="s">
        <v>48</v>
      </c>
      <c r="C22" s="58"/>
      <c r="D22" s="59" t="s">
        <v>44</v>
      </c>
      <c r="E22" s="58"/>
      <c r="F22" s="59"/>
      <c r="G22" s="60">
        <f t="shared" si="1"/>
        <v>90</v>
      </c>
      <c r="H22" s="61"/>
      <c r="I22" s="26">
        <f t="shared" si="2"/>
        <v>90</v>
      </c>
      <c r="J22" s="62">
        <f t="shared" si="3"/>
        <v>72</v>
      </c>
      <c r="K22" s="62">
        <f t="shared" si="4"/>
        <v>18</v>
      </c>
      <c r="L22" s="63">
        <f t="shared" si="5"/>
        <v>54</v>
      </c>
      <c r="M22" s="64">
        <v>42</v>
      </c>
      <c r="N22" s="65">
        <v>12</v>
      </c>
      <c r="O22" s="65"/>
      <c r="P22" s="66"/>
      <c r="Q22" s="67">
        <f t="shared" si="6"/>
        <v>36</v>
      </c>
      <c r="R22" s="64">
        <v>30</v>
      </c>
      <c r="S22" s="65">
        <v>6</v>
      </c>
      <c r="T22" s="65"/>
      <c r="U22" s="68"/>
      <c r="V22" s="67">
        <f t="shared" si="7"/>
        <v>0</v>
      </c>
      <c r="W22" s="64"/>
      <c r="X22" s="69"/>
      <c r="Y22" s="70"/>
      <c r="Z22" s="71"/>
      <c r="AA22" s="67">
        <f t="shared" si="8"/>
        <v>0</v>
      </c>
      <c r="AB22" s="72"/>
      <c r="AC22" s="70"/>
      <c r="AD22" s="70"/>
      <c r="AE22" s="71"/>
    </row>
    <row r="23">
      <c r="A23" s="25" t="s">
        <v>49</v>
      </c>
      <c r="B23" s="57" t="s">
        <v>50</v>
      </c>
      <c r="C23" s="58"/>
      <c r="D23" s="59" t="s">
        <v>44</v>
      </c>
      <c r="E23" s="58"/>
      <c r="F23" s="59"/>
      <c r="G23" s="60">
        <f t="shared" si="1"/>
        <v>72</v>
      </c>
      <c r="H23" s="61"/>
      <c r="I23" s="26">
        <f t="shared" si="2"/>
        <v>72</v>
      </c>
      <c r="J23" s="62">
        <f t="shared" si="3"/>
        <v>54</v>
      </c>
      <c r="K23" s="62">
        <f>SUM(N23,O23,S23,T23,X23,Y23,AC23,AD23)</f>
        <v>18</v>
      </c>
      <c r="L23" s="63">
        <f t="shared" si="5"/>
        <v>36</v>
      </c>
      <c r="M23" s="64">
        <v>30</v>
      </c>
      <c r="N23" s="65">
        <v>6</v>
      </c>
      <c r="O23" s="65"/>
      <c r="P23" s="66"/>
      <c r="Q23" s="67">
        <f t="shared" si="6"/>
        <v>36</v>
      </c>
      <c r="R23" s="64">
        <v>24</v>
      </c>
      <c r="S23" s="65">
        <v>12</v>
      </c>
      <c r="T23" s="65"/>
      <c r="U23" s="68"/>
      <c r="V23" s="67">
        <f t="shared" si="7"/>
        <v>0</v>
      </c>
      <c r="W23" s="64"/>
      <c r="X23" s="69"/>
      <c r="Y23" s="70"/>
      <c r="Z23" s="71"/>
      <c r="AA23" s="67">
        <f t="shared" si="8"/>
        <v>0</v>
      </c>
      <c r="AB23" s="72"/>
      <c r="AC23" s="70"/>
      <c r="AD23" s="70"/>
      <c r="AE23" s="71"/>
    </row>
    <row r="24" ht="26.399999999999999">
      <c r="A24" s="25" t="s">
        <v>51</v>
      </c>
      <c r="B24" s="57" t="s">
        <v>52</v>
      </c>
      <c r="C24" s="58"/>
      <c r="D24" s="59" t="s">
        <v>44</v>
      </c>
      <c r="E24" s="58"/>
      <c r="F24" s="59"/>
      <c r="G24" s="60">
        <f t="shared" si="1"/>
        <v>72</v>
      </c>
      <c r="H24" s="61"/>
      <c r="I24" s="26">
        <f t="shared" si="2"/>
        <v>72</v>
      </c>
      <c r="J24" s="62">
        <f t="shared" si="3"/>
        <v>0</v>
      </c>
      <c r="K24" s="62">
        <f t="shared" ref="K24:K27" si="9">SUM(A6,N24,O24,S24,T24,X24,Y24,AC24,AD24)</f>
        <v>72</v>
      </c>
      <c r="L24" s="63">
        <f t="shared" si="5"/>
        <v>36</v>
      </c>
      <c r="M24" s="64"/>
      <c r="N24" s="65">
        <v>36</v>
      </c>
      <c r="O24" s="65"/>
      <c r="P24" s="66"/>
      <c r="Q24" s="67">
        <f t="shared" si="6"/>
        <v>36</v>
      </c>
      <c r="R24" s="64"/>
      <c r="S24" s="65">
        <v>36</v>
      </c>
      <c r="T24" s="65"/>
      <c r="U24" s="68"/>
      <c r="V24" s="67">
        <f t="shared" si="7"/>
        <v>0</v>
      </c>
      <c r="W24" s="64"/>
      <c r="X24" s="69"/>
      <c r="Y24" s="70"/>
      <c r="Z24" s="71"/>
      <c r="AA24" s="67">
        <f t="shared" si="8"/>
        <v>0</v>
      </c>
      <c r="AB24" s="72"/>
      <c r="AC24" s="70"/>
      <c r="AD24" s="70"/>
      <c r="AE24" s="71"/>
    </row>
    <row r="25" ht="15">
      <c r="A25" s="25" t="s">
        <v>53</v>
      </c>
      <c r="B25" s="57" t="s">
        <v>54</v>
      </c>
      <c r="C25" s="58"/>
      <c r="D25" s="59"/>
      <c r="E25" s="58" t="s">
        <v>41</v>
      </c>
      <c r="F25" s="59"/>
      <c r="G25" s="60">
        <f t="shared" si="1"/>
        <v>340</v>
      </c>
      <c r="H25" s="61"/>
      <c r="I25" s="26">
        <f t="shared" si="2"/>
        <v>340</v>
      </c>
      <c r="J25" s="62">
        <f t="shared" si="3"/>
        <v>50</v>
      </c>
      <c r="K25" s="62">
        <f t="shared" si="9"/>
        <v>290</v>
      </c>
      <c r="L25" s="63">
        <f t="shared" si="5"/>
        <v>130</v>
      </c>
      <c r="M25" s="64">
        <v>24</v>
      </c>
      <c r="N25" s="65">
        <v>106</v>
      </c>
      <c r="O25" s="65"/>
      <c r="P25" s="68"/>
      <c r="Q25" s="67">
        <f t="shared" si="6"/>
        <v>138</v>
      </c>
      <c r="R25" s="64">
        <v>14</v>
      </c>
      <c r="S25" s="65">
        <v>124</v>
      </c>
      <c r="T25" s="65"/>
      <c r="U25" s="68"/>
      <c r="V25" s="67">
        <f t="shared" si="7"/>
        <v>72</v>
      </c>
      <c r="W25" s="64">
        <v>12</v>
      </c>
      <c r="X25" s="69">
        <v>60</v>
      </c>
      <c r="Y25" s="70"/>
      <c r="Z25" s="71"/>
      <c r="AA25" s="67">
        <f t="shared" si="8"/>
        <v>0</v>
      </c>
      <c r="AB25" s="72"/>
      <c r="AC25" s="70"/>
      <c r="AD25" s="70"/>
      <c r="AE25" s="71"/>
    </row>
    <row r="26" ht="15">
      <c r="A26" s="25" t="s">
        <v>55</v>
      </c>
      <c r="B26" s="57" t="s">
        <v>56</v>
      </c>
      <c r="C26" s="58"/>
      <c r="D26" s="59"/>
      <c r="E26" s="58" t="s">
        <v>41</v>
      </c>
      <c r="F26" s="59"/>
      <c r="G26" s="60">
        <f t="shared" si="1"/>
        <v>108</v>
      </c>
      <c r="H26" s="61"/>
      <c r="I26" s="26">
        <f t="shared" si="2"/>
        <v>108</v>
      </c>
      <c r="J26" s="62">
        <f t="shared" si="3"/>
        <v>30</v>
      </c>
      <c r="K26" s="62">
        <f t="shared" si="9"/>
        <v>78</v>
      </c>
      <c r="L26" s="63">
        <f t="shared" si="5"/>
        <v>36</v>
      </c>
      <c r="M26" s="64">
        <v>6</v>
      </c>
      <c r="N26" s="65">
        <v>30</v>
      </c>
      <c r="O26" s="65"/>
      <c r="P26" s="66"/>
      <c r="Q26" s="67">
        <f t="shared" si="6"/>
        <v>36</v>
      </c>
      <c r="R26" s="64">
        <v>12</v>
      </c>
      <c r="S26" s="65">
        <v>24</v>
      </c>
      <c r="T26" s="65"/>
      <c r="U26" s="68"/>
      <c r="V26" s="67">
        <f t="shared" si="7"/>
        <v>36</v>
      </c>
      <c r="W26" s="64">
        <v>12</v>
      </c>
      <c r="X26" s="69">
        <v>24</v>
      </c>
      <c r="Y26" s="70"/>
      <c r="Z26" s="71"/>
      <c r="AA26" s="67">
        <f t="shared" si="8"/>
        <v>0</v>
      </c>
      <c r="AB26" s="72"/>
      <c r="AC26" s="70"/>
      <c r="AD26" s="70"/>
      <c r="AE26" s="71"/>
    </row>
    <row r="27" ht="26.399999999999999">
      <c r="A27" s="25" t="s">
        <v>57</v>
      </c>
      <c r="B27" s="57" t="s">
        <v>58</v>
      </c>
      <c r="C27" s="58"/>
      <c r="D27" s="59" t="s">
        <v>59</v>
      </c>
      <c r="E27" s="58"/>
      <c r="F27" s="59"/>
      <c r="G27" s="60">
        <f t="shared" si="1"/>
        <v>72</v>
      </c>
      <c r="H27" s="61"/>
      <c r="I27" s="26">
        <f t="shared" si="2"/>
        <v>72</v>
      </c>
      <c r="J27" s="62">
        <f t="shared" si="3"/>
        <v>12</v>
      </c>
      <c r="K27" s="62">
        <f t="shared" si="9"/>
        <v>60</v>
      </c>
      <c r="L27" s="63">
        <f t="shared" si="5"/>
        <v>36</v>
      </c>
      <c r="M27" s="64">
        <v>6</v>
      </c>
      <c r="N27" s="65">
        <v>30</v>
      </c>
      <c r="O27" s="65"/>
      <c r="P27" s="66"/>
      <c r="Q27" s="67">
        <f t="shared" si="6"/>
        <v>36</v>
      </c>
      <c r="R27" s="64">
        <v>6</v>
      </c>
      <c r="S27" s="65">
        <v>30</v>
      </c>
      <c r="T27" s="65"/>
      <c r="U27" s="68"/>
      <c r="V27" s="67">
        <f t="shared" si="7"/>
        <v>0</v>
      </c>
      <c r="W27" s="64"/>
      <c r="X27" s="69"/>
      <c r="Y27" s="70"/>
      <c r="Z27" s="71"/>
      <c r="AA27" s="67">
        <f t="shared" si="8"/>
        <v>0</v>
      </c>
      <c r="AB27" s="72"/>
      <c r="AC27" s="70"/>
      <c r="AD27" s="70"/>
      <c r="AE27" s="71"/>
    </row>
    <row r="28" ht="15">
      <c r="A28" s="25" t="s">
        <v>60</v>
      </c>
      <c r="B28" s="57" t="s">
        <v>61</v>
      </c>
      <c r="C28" s="58"/>
      <c r="D28" s="59" t="s">
        <v>44</v>
      </c>
      <c r="E28" s="58"/>
      <c r="F28" s="59"/>
      <c r="G28" s="60">
        <f t="shared" si="1"/>
        <v>68</v>
      </c>
      <c r="H28" s="61"/>
      <c r="I28" s="26">
        <f t="shared" si="2"/>
        <v>68</v>
      </c>
      <c r="J28" s="62">
        <f t="shared" si="3"/>
        <v>20</v>
      </c>
      <c r="K28" s="62">
        <f t="shared" ref="K28:K32" si="10">SUM(A10,N28,O28,S28,T28,X28,Y28,AC28,AD28)</f>
        <v>48</v>
      </c>
      <c r="L28" s="63">
        <f t="shared" si="5"/>
        <v>0</v>
      </c>
      <c r="M28" s="64"/>
      <c r="N28" s="65"/>
      <c r="O28" s="65"/>
      <c r="P28" s="66"/>
      <c r="Q28" s="67">
        <f t="shared" si="6"/>
        <v>68</v>
      </c>
      <c r="R28" s="64">
        <v>20</v>
      </c>
      <c r="S28" s="65">
        <v>48</v>
      </c>
      <c r="T28" s="65"/>
      <c r="U28" s="68"/>
      <c r="V28" s="67">
        <f t="shared" si="7"/>
        <v>0</v>
      </c>
      <c r="W28" s="64"/>
      <c r="X28" s="69"/>
      <c r="Y28" s="70"/>
      <c r="Z28" s="71"/>
      <c r="AA28" s="67">
        <f t="shared" si="8"/>
        <v>0</v>
      </c>
      <c r="AB28" s="72"/>
      <c r="AC28" s="70"/>
      <c r="AD28" s="70"/>
      <c r="AE28" s="71"/>
    </row>
    <row r="29">
      <c r="A29" s="25" t="s">
        <v>62</v>
      </c>
      <c r="B29" s="57" t="s">
        <v>63</v>
      </c>
      <c r="C29" s="58"/>
      <c r="D29" s="59" t="s">
        <v>44</v>
      </c>
      <c r="E29" s="58"/>
      <c r="F29" s="59"/>
      <c r="G29" s="60">
        <f t="shared" si="1"/>
        <v>108</v>
      </c>
      <c r="H29" s="61"/>
      <c r="I29" s="26">
        <f t="shared" si="2"/>
        <v>108</v>
      </c>
      <c r="J29" s="62">
        <f t="shared" si="3"/>
        <v>24</v>
      </c>
      <c r="K29" s="62">
        <f t="shared" si="10"/>
        <v>84</v>
      </c>
      <c r="L29" s="63">
        <f t="shared" si="5"/>
        <v>36</v>
      </c>
      <c r="M29" s="64">
        <v>6</v>
      </c>
      <c r="N29" s="65">
        <v>30</v>
      </c>
      <c r="O29" s="65"/>
      <c r="P29" s="66"/>
      <c r="Q29" s="67">
        <f t="shared" si="6"/>
        <v>72</v>
      </c>
      <c r="R29" s="64">
        <v>18</v>
      </c>
      <c r="S29" s="65">
        <v>54</v>
      </c>
      <c r="T29" s="65"/>
      <c r="U29" s="68"/>
      <c r="V29" s="67">
        <f t="shared" si="7"/>
        <v>0</v>
      </c>
      <c r="W29" s="64"/>
      <c r="X29" s="69"/>
      <c r="Y29" s="70"/>
      <c r="Z29" s="71"/>
      <c r="AA29" s="67">
        <f t="shared" si="8"/>
        <v>0</v>
      </c>
      <c r="AB29" s="72"/>
      <c r="AC29" s="70"/>
      <c r="AD29" s="70"/>
      <c r="AE29" s="71"/>
    </row>
    <row r="30">
      <c r="A30" s="25" t="s">
        <v>64</v>
      </c>
      <c r="B30" s="57" t="s">
        <v>65</v>
      </c>
      <c r="C30" s="58"/>
      <c r="D30" s="59" t="s">
        <v>44</v>
      </c>
      <c r="E30" s="58"/>
      <c r="F30" s="59"/>
      <c r="G30" s="60">
        <f t="shared" si="1"/>
        <v>88</v>
      </c>
      <c r="H30" s="61"/>
      <c r="I30" s="26">
        <f t="shared" si="2"/>
        <v>88</v>
      </c>
      <c r="J30" s="62">
        <f t="shared" si="3"/>
        <v>18</v>
      </c>
      <c r="K30" s="62">
        <f t="shared" si="10"/>
        <v>70</v>
      </c>
      <c r="L30" s="63">
        <f t="shared" si="5"/>
        <v>36</v>
      </c>
      <c r="M30" s="64">
        <v>6</v>
      </c>
      <c r="N30" s="65">
        <v>30</v>
      </c>
      <c r="O30" s="65"/>
      <c r="P30" s="66"/>
      <c r="Q30" s="67">
        <f t="shared" si="6"/>
        <v>52</v>
      </c>
      <c r="R30" s="64">
        <v>12</v>
      </c>
      <c r="S30" s="65">
        <v>40</v>
      </c>
      <c r="T30" s="65"/>
      <c r="U30" s="68"/>
      <c r="V30" s="67">
        <f t="shared" si="7"/>
        <v>0</v>
      </c>
      <c r="W30" s="64"/>
      <c r="X30" s="69"/>
      <c r="Y30" s="70"/>
      <c r="Z30" s="71"/>
      <c r="AA30" s="67">
        <f t="shared" si="8"/>
        <v>0</v>
      </c>
      <c r="AB30" s="72"/>
      <c r="AC30" s="70"/>
      <c r="AD30" s="70"/>
      <c r="AE30" s="71"/>
    </row>
    <row r="31">
      <c r="A31" s="25" t="s">
        <v>66</v>
      </c>
      <c r="B31" s="57" t="s">
        <v>67</v>
      </c>
      <c r="C31" s="58"/>
      <c r="D31" s="59" t="s">
        <v>41</v>
      </c>
      <c r="E31" s="58"/>
      <c r="F31" s="59"/>
      <c r="G31" s="60">
        <f t="shared" si="1"/>
        <v>144</v>
      </c>
      <c r="H31" s="61"/>
      <c r="I31" s="26">
        <f t="shared" si="2"/>
        <v>144</v>
      </c>
      <c r="J31" s="62">
        <f t="shared" si="3"/>
        <v>48</v>
      </c>
      <c r="K31" s="62">
        <f t="shared" si="10"/>
        <v>96</v>
      </c>
      <c r="L31" s="63">
        <f t="shared" si="5"/>
        <v>44</v>
      </c>
      <c r="M31" s="73">
        <v>8</v>
      </c>
      <c r="N31" s="74">
        <v>36</v>
      </c>
      <c r="O31" s="74"/>
      <c r="P31" s="75"/>
      <c r="Q31" s="67">
        <f t="shared" si="6"/>
        <v>100</v>
      </c>
      <c r="R31" s="73">
        <v>40</v>
      </c>
      <c r="S31" s="74">
        <v>60</v>
      </c>
      <c r="T31" s="74"/>
      <c r="U31" s="75"/>
      <c r="V31" s="67">
        <f t="shared" si="7"/>
        <v>0</v>
      </c>
      <c r="W31" s="73"/>
      <c r="X31" s="76"/>
      <c r="Y31" s="77"/>
      <c r="Z31" s="78"/>
      <c r="AA31" s="67">
        <f t="shared" si="8"/>
        <v>0</v>
      </c>
      <c r="AB31" s="79"/>
      <c r="AC31" s="77"/>
      <c r="AD31" s="77"/>
      <c r="AE31" s="78"/>
    </row>
    <row r="32" ht="24">
      <c r="A32" s="25"/>
      <c r="B32" s="57" t="s">
        <v>68</v>
      </c>
      <c r="C32" s="80"/>
      <c r="D32" s="81"/>
      <c r="E32" s="80"/>
      <c r="F32" s="81"/>
      <c r="G32" s="60">
        <v>32</v>
      </c>
      <c r="H32" s="61"/>
      <c r="I32" s="26">
        <f t="shared" si="2"/>
        <v>0</v>
      </c>
      <c r="J32" s="62">
        <f t="shared" si="3"/>
        <v>0</v>
      </c>
      <c r="K32" s="62">
        <f t="shared" si="10"/>
        <v>0</v>
      </c>
      <c r="L32" s="82">
        <f t="shared" si="5"/>
        <v>0</v>
      </c>
      <c r="M32" s="47"/>
      <c r="N32" s="47"/>
      <c r="O32" s="47"/>
      <c r="P32" s="47"/>
      <c r="Q32" s="82">
        <f t="shared" si="6"/>
        <v>0</v>
      </c>
      <c r="R32" s="47"/>
      <c r="S32" s="47"/>
      <c r="T32" s="47"/>
      <c r="U32" s="45"/>
      <c r="V32" s="82">
        <f t="shared" si="7"/>
        <v>0</v>
      </c>
      <c r="W32" s="47"/>
      <c r="X32" s="46"/>
      <c r="Y32" s="83"/>
      <c r="Z32" s="84"/>
      <c r="AA32" s="82">
        <f t="shared" si="8"/>
        <v>0</v>
      </c>
      <c r="AB32" s="83"/>
      <c r="AC32" s="83"/>
      <c r="AD32" s="83"/>
      <c r="AE32" s="85"/>
    </row>
    <row r="33">
      <c r="A33" s="86"/>
      <c r="B33" s="87"/>
      <c r="C33" s="88"/>
      <c r="D33" s="88"/>
      <c r="E33" s="88"/>
      <c r="F33" s="88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9"/>
    </row>
    <row r="34" s="2" customFormat="1" ht="14.25">
      <c r="A34" s="33" t="s">
        <v>69</v>
      </c>
      <c r="B34" s="90" t="s">
        <v>70</v>
      </c>
      <c r="C34" s="35">
        <v>1</v>
      </c>
      <c r="D34" s="35">
        <v>2</v>
      </c>
      <c r="E34" s="35">
        <v>3</v>
      </c>
      <c r="F34" s="35">
        <v>4</v>
      </c>
      <c r="G34" s="36">
        <f>SUM(G35:G40)</f>
        <v>216</v>
      </c>
      <c r="H34" s="37">
        <f>SUM(H35:H40)</f>
        <v>0</v>
      </c>
      <c r="I34" s="37">
        <f>SUM(I35:I40)</f>
        <v>216</v>
      </c>
      <c r="J34" s="37">
        <f>SUM(J35:J40)</f>
        <v>36</v>
      </c>
      <c r="K34" s="37">
        <f>SUM(K35:K40)</f>
        <v>180</v>
      </c>
      <c r="L34" s="37">
        <f>SUM(L35:L40)</f>
        <v>0</v>
      </c>
      <c r="M34" s="38">
        <f>SUM(M35:M40)</f>
        <v>0</v>
      </c>
      <c r="N34" s="38">
        <f>SUM(N35:N40)</f>
        <v>0</v>
      </c>
      <c r="O34" s="38">
        <f>SUM(O35:O40)</f>
        <v>0</v>
      </c>
      <c r="P34" s="38">
        <f>SUM(P35:P40)</f>
        <v>0</v>
      </c>
      <c r="Q34" s="37">
        <f>SUM(Q35:Q40)</f>
        <v>0</v>
      </c>
      <c r="R34" s="38">
        <f>SUM(R35:R40)</f>
        <v>0</v>
      </c>
      <c r="S34" s="38">
        <f>SUM(S35:S40)</f>
        <v>0</v>
      </c>
      <c r="T34" s="38">
        <f>SUM(T35:T40)</f>
        <v>0</v>
      </c>
      <c r="U34" s="38">
        <f>SUM(U35:U40)</f>
        <v>0</v>
      </c>
      <c r="V34" s="37">
        <f>SUM(V35:V40)</f>
        <v>144</v>
      </c>
      <c r="W34" s="38">
        <f>SUM(W35:W40)</f>
        <v>30</v>
      </c>
      <c r="X34" s="38">
        <f>SUM(X35:X40)</f>
        <v>114</v>
      </c>
      <c r="Y34" s="38">
        <f>SUM(Y35:Y40)</f>
        <v>0</v>
      </c>
      <c r="Z34" s="38">
        <f>SUM(Z35:Z40)</f>
        <v>0</v>
      </c>
      <c r="AA34" s="37">
        <f>SUM(AA35:AA40)</f>
        <v>72</v>
      </c>
      <c r="AB34" s="38">
        <f>SUM(AB35:AB40)</f>
        <v>6</v>
      </c>
      <c r="AC34" s="38">
        <f>SUM(AC35:AC40)</f>
        <v>66</v>
      </c>
      <c r="AD34" s="38">
        <f>SUM(AD35:AD40)</f>
        <v>0</v>
      </c>
      <c r="AE34" s="39">
        <f>SUM(AE35:AE40)</f>
        <v>0</v>
      </c>
    </row>
    <row r="35">
      <c r="A35" s="40" t="s">
        <v>71</v>
      </c>
      <c r="B35" s="41" t="s">
        <v>72</v>
      </c>
      <c r="C35" s="42"/>
      <c r="D35" s="43"/>
      <c r="E35" s="42" t="s">
        <v>44</v>
      </c>
      <c r="F35" s="43"/>
      <c r="G35" s="44">
        <f t="shared" ref="G35:G40" si="11">SUM(I35,H35)</f>
        <v>36</v>
      </c>
      <c r="H35" s="45"/>
      <c r="I35" s="46">
        <f t="shared" ref="I35:I40" si="12">SUM(J35:K35)</f>
        <v>36</v>
      </c>
      <c r="J35" s="47">
        <f t="shared" ref="J35:J40" si="13">SUM(M35,R35,W35,AB35)</f>
        <v>12</v>
      </c>
      <c r="K35" s="47">
        <f t="shared" ref="K35:K38" si="14">SUM(A16,N35,O35,S35,T35,X35,Y35,AC35,AD35)</f>
        <v>24</v>
      </c>
      <c r="L35" s="48">
        <f t="shared" ref="L35:L40" si="15">SUM(M35:P35)</f>
        <v>0</v>
      </c>
      <c r="M35" s="49"/>
      <c r="N35" s="50"/>
      <c r="O35" s="50"/>
      <c r="P35" s="91"/>
      <c r="Q35" s="52">
        <f t="shared" ref="Q35:Q40" si="16">SUM(R35:T35)</f>
        <v>0</v>
      </c>
      <c r="R35" s="49"/>
      <c r="S35" s="50"/>
      <c r="T35" s="50"/>
      <c r="U35" s="51"/>
      <c r="V35" s="52">
        <f t="shared" ref="V35:V40" si="17">SUM(W35:Y35)</f>
        <v>36</v>
      </c>
      <c r="W35" s="49">
        <v>12</v>
      </c>
      <c r="X35" s="53">
        <v>24</v>
      </c>
      <c r="Y35" s="92"/>
      <c r="Z35" s="93"/>
      <c r="AA35" s="52">
        <f t="shared" ref="AA35:AA40" si="18">SUM(AB35:AD35)</f>
        <v>0</v>
      </c>
      <c r="AB35" s="94"/>
      <c r="AC35" s="92"/>
      <c r="AD35" s="92"/>
      <c r="AE35" s="93"/>
    </row>
    <row r="36">
      <c r="A36" s="25" t="s">
        <v>73</v>
      </c>
      <c r="B36" s="57" t="s">
        <v>52</v>
      </c>
      <c r="C36" s="58"/>
      <c r="D36" s="59"/>
      <c r="E36" s="58" t="s">
        <v>44</v>
      </c>
      <c r="F36" s="59"/>
      <c r="G36" s="60">
        <f t="shared" si="11"/>
        <v>36</v>
      </c>
      <c r="H36" s="61"/>
      <c r="I36" s="26">
        <f t="shared" si="12"/>
        <v>36</v>
      </c>
      <c r="J36" s="62">
        <f t="shared" si="13"/>
        <v>0</v>
      </c>
      <c r="K36" s="62">
        <f t="shared" si="14"/>
        <v>36</v>
      </c>
      <c r="L36" s="63">
        <f t="shared" si="15"/>
        <v>0</v>
      </c>
      <c r="M36" s="64"/>
      <c r="N36" s="65"/>
      <c r="O36" s="65"/>
      <c r="P36" s="66"/>
      <c r="Q36" s="67">
        <f t="shared" si="16"/>
        <v>0</v>
      </c>
      <c r="R36" s="64"/>
      <c r="S36" s="65"/>
      <c r="T36" s="65"/>
      <c r="U36" s="68"/>
      <c r="V36" s="67">
        <f t="shared" si="17"/>
        <v>36</v>
      </c>
      <c r="W36" s="64"/>
      <c r="X36" s="69">
        <v>36</v>
      </c>
      <c r="Y36" s="95"/>
      <c r="Z36" s="96"/>
      <c r="AA36" s="67">
        <f t="shared" si="18"/>
        <v>0</v>
      </c>
      <c r="AB36" s="97"/>
      <c r="AC36" s="95"/>
      <c r="AD36" s="95"/>
      <c r="AE36" s="96"/>
    </row>
    <row r="37" ht="15">
      <c r="A37" s="25" t="s">
        <v>74</v>
      </c>
      <c r="B37" s="57" t="s">
        <v>75</v>
      </c>
      <c r="C37" s="58"/>
      <c r="D37" s="59"/>
      <c r="E37" s="58"/>
      <c r="F37" s="98" t="s">
        <v>44</v>
      </c>
      <c r="G37" s="60">
        <f t="shared" si="11"/>
        <v>36</v>
      </c>
      <c r="H37" s="61"/>
      <c r="I37" s="26">
        <f t="shared" si="12"/>
        <v>36</v>
      </c>
      <c r="J37" s="62">
        <f t="shared" si="13"/>
        <v>6</v>
      </c>
      <c r="K37" s="62">
        <f t="shared" si="14"/>
        <v>30</v>
      </c>
      <c r="L37" s="63">
        <f t="shared" si="15"/>
        <v>0</v>
      </c>
      <c r="M37" s="64"/>
      <c r="N37" s="65"/>
      <c r="O37" s="65"/>
      <c r="P37" s="66"/>
      <c r="Q37" s="67">
        <f t="shared" si="16"/>
        <v>0</v>
      </c>
      <c r="R37" s="64"/>
      <c r="S37" s="65"/>
      <c r="T37" s="65"/>
      <c r="U37" s="68"/>
      <c r="V37" s="67">
        <f t="shared" si="17"/>
        <v>0</v>
      </c>
      <c r="W37" s="64"/>
      <c r="X37" s="69"/>
      <c r="Y37" s="95"/>
      <c r="Z37" s="96"/>
      <c r="AA37" s="67">
        <f t="shared" si="18"/>
        <v>36</v>
      </c>
      <c r="AB37" s="97">
        <v>6</v>
      </c>
      <c r="AC37" s="95">
        <v>30</v>
      </c>
      <c r="AD37" s="95"/>
      <c r="AE37" s="96"/>
    </row>
    <row r="38" ht="15">
      <c r="A38" s="25" t="s">
        <v>76</v>
      </c>
      <c r="B38" s="57" t="s">
        <v>58</v>
      </c>
      <c r="C38" s="58"/>
      <c r="D38" s="59"/>
      <c r="E38" s="58"/>
      <c r="F38" s="98" t="s">
        <v>59</v>
      </c>
      <c r="G38" s="60">
        <f t="shared" si="11"/>
        <v>36</v>
      </c>
      <c r="H38" s="61"/>
      <c r="I38" s="26">
        <f t="shared" si="12"/>
        <v>36</v>
      </c>
      <c r="J38" s="62">
        <f t="shared" si="13"/>
        <v>0</v>
      </c>
      <c r="K38" s="62">
        <f t="shared" si="14"/>
        <v>36</v>
      </c>
      <c r="L38" s="63">
        <f t="shared" si="15"/>
        <v>0</v>
      </c>
      <c r="M38" s="64"/>
      <c r="N38" s="65"/>
      <c r="O38" s="65"/>
      <c r="P38" s="66"/>
      <c r="Q38" s="67">
        <f t="shared" si="16"/>
        <v>0</v>
      </c>
      <c r="R38" s="64"/>
      <c r="S38" s="65"/>
      <c r="T38" s="65"/>
      <c r="U38" s="68"/>
      <c r="V38" s="67">
        <f t="shared" si="17"/>
        <v>0</v>
      </c>
      <c r="W38" s="64"/>
      <c r="X38" s="69"/>
      <c r="Y38" s="95"/>
      <c r="Z38" s="96"/>
      <c r="AA38" s="67">
        <f t="shared" si="18"/>
        <v>36</v>
      </c>
      <c r="AB38" s="97"/>
      <c r="AC38" s="95">
        <v>36</v>
      </c>
      <c r="AD38" s="95"/>
      <c r="AE38" s="96"/>
    </row>
    <row r="39" ht="15">
      <c r="A39" s="25" t="s">
        <v>77</v>
      </c>
      <c r="B39" s="57" t="s">
        <v>78</v>
      </c>
      <c r="C39" s="58"/>
      <c r="D39" s="59"/>
      <c r="E39" s="58" t="s">
        <v>44</v>
      </c>
      <c r="F39" s="98"/>
      <c r="G39" s="60">
        <f t="shared" si="11"/>
        <v>36</v>
      </c>
      <c r="H39" s="61"/>
      <c r="I39" s="26">
        <f t="shared" si="12"/>
        <v>36</v>
      </c>
      <c r="J39" s="62">
        <f t="shared" si="13"/>
        <v>6</v>
      </c>
      <c r="K39" s="62">
        <f>SUM(N39,O39,S39,T39,X39,Y39,AC39,AD39)</f>
        <v>30</v>
      </c>
      <c r="L39" s="63">
        <f t="shared" si="15"/>
        <v>0</v>
      </c>
      <c r="M39" s="64"/>
      <c r="N39" s="65"/>
      <c r="O39" s="65"/>
      <c r="P39" s="66"/>
      <c r="Q39" s="67">
        <f t="shared" si="16"/>
        <v>0</v>
      </c>
      <c r="R39" s="64"/>
      <c r="S39" s="65"/>
      <c r="T39" s="65"/>
      <c r="U39" s="68"/>
      <c r="V39" s="67">
        <f t="shared" si="17"/>
        <v>36</v>
      </c>
      <c r="W39" s="64">
        <v>6</v>
      </c>
      <c r="X39" s="69">
        <v>30</v>
      </c>
      <c r="Y39" s="95"/>
      <c r="Z39" s="96"/>
      <c r="AA39" s="67">
        <f t="shared" si="18"/>
        <v>0</v>
      </c>
      <c r="AB39" s="97"/>
      <c r="AC39" s="95"/>
      <c r="AD39" s="95"/>
      <c r="AE39" s="96"/>
    </row>
    <row r="40" ht="26.399999999999999">
      <c r="A40" s="25" t="s">
        <v>79</v>
      </c>
      <c r="B40" s="57" t="s">
        <v>80</v>
      </c>
      <c r="C40" s="80"/>
      <c r="D40" s="81"/>
      <c r="E40" s="80" t="s">
        <v>44</v>
      </c>
      <c r="F40" s="81"/>
      <c r="G40" s="60">
        <f t="shared" si="11"/>
        <v>36</v>
      </c>
      <c r="H40" s="61"/>
      <c r="I40" s="26">
        <f t="shared" si="12"/>
        <v>36</v>
      </c>
      <c r="J40" s="62">
        <f t="shared" si="13"/>
        <v>12</v>
      </c>
      <c r="K40" s="62">
        <f>SUM(A21,N40,O40,S40,T40,X40,Y40,AC40,AD40)</f>
        <v>24</v>
      </c>
      <c r="L40" s="63">
        <f t="shared" si="15"/>
        <v>0</v>
      </c>
      <c r="M40" s="73"/>
      <c r="N40" s="74"/>
      <c r="O40" s="74"/>
      <c r="P40" s="99"/>
      <c r="Q40" s="67">
        <f t="shared" si="16"/>
        <v>0</v>
      </c>
      <c r="R40" s="100"/>
      <c r="S40" s="101"/>
      <c r="T40" s="101"/>
      <c r="U40" s="102"/>
      <c r="V40" s="67">
        <f t="shared" si="17"/>
        <v>36</v>
      </c>
      <c r="W40" s="73">
        <v>12</v>
      </c>
      <c r="X40" s="76">
        <v>24</v>
      </c>
      <c r="Y40" s="103"/>
      <c r="Z40" s="104"/>
      <c r="AA40" s="67">
        <f t="shared" si="18"/>
        <v>0</v>
      </c>
      <c r="AB40" s="105"/>
      <c r="AC40" s="103"/>
      <c r="AD40" s="103"/>
      <c r="AE40" s="104"/>
    </row>
    <row r="41" ht="26.399999999999999">
      <c r="A41" s="106"/>
      <c r="B41" s="107"/>
      <c r="C41" s="108"/>
      <c r="D41" s="108"/>
      <c r="E41" s="108"/>
      <c r="F41" s="108"/>
      <c r="G41" s="107"/>
      <c r="H41" s="107"/>
      <c r="I41" s="107"/>
      <c r="J41" s="107"/>
      <c r="K41" s="107"/>
      <c r="L41" s="107"/>
      <c r="M41" s="108"/>
      <c r="N41" s="108"/>
      <c r="O41" s="108"/>
      <c r="P41" s="108"/>
      <c r="Q41" s="107"/>
      <c r="R41" s="108"/>
      <c r="S41" s="108"/>
      <c r="T41" s="108"/>
      <c r="U41" s="108"/>
      <c r="V41" s="107"/>
      <c r="W41" s="108"/>
      <c r="X41" s="108"/>
      <c r="Y41" s="108"/>
      <c r="Z41" s="108"/>
      <c r="AA41" s="107"/>
      <c r="AB41" s="108"/>
      <c r="AC41" s="108"/>
      <c r="AD41" s="108"/>
      <c r="AE41" s="109"/>
    </row>
    <row r="42" ht="14.25">
      <c r="A42" s="30"/>
      <c r="B42" s="110" t="s">
        <v>81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111"/>
    </row>
    <row r="43">
      <c r="A43" s="33" t="s">
        <v>82</v>
      </c>
      <c r="B43" s="34" t="s">
        <v>83</v>
      </c>
      <c r="C43" s="35">
        <v>1</v>
      </c>
      <c r="D43" s="35">
        <v>2</v>
      </c>
      <c r="E43" s="35">
        <v>3</v>
      </c>
      <c r="F43" s="35">
        <v>4</v>
      </c>
      <c r="G43" s="36">
        <f>SUM(G44:G50)</f>
        <v>252</v>
      </c>
      <c r="H43" s="37">
        <f>SUM(H44:H50)</f>
        <v>0</v>
      </c>
      <c r="I43" s="37">
        <f>SUM(I44:I50)</f>
        <v>252</v>
      </c>
      <c r="J43" s="37">
        <f>SUM(J44:J50)</f>
        <v>52</v>
      </c>
      <c r="K43" s="37">
        <f>SUM(K44:K50)</f>
        <v>200</v>
      </c>
      <c r="L43" s="37">
        <f>SUM(L44:L50)</f>
        <v>0</v>
      </c>
      <c r="M43" s="38">
        <f>SUM(M44:M50)</f>
        <v>0</v>
      </c>
      <c r="N43" s="38">
        <f>SUM(N44:N50)</f>
        <v>0</v>
      </c>
      <c r="O43" s="38">
        <f>SUM(O44:O50)</f>
        <v>0</v>
      </c>
      <c r="P43" s="38">
        <f>SUM(P44:P50)</f>
        <v>0</v>
      </c>
      <c r="Q43" s="37">
        <f>SUM(Q44:Q50)</f>
        <v>0</v>
      </c>
      <c r="R43" s="38">
        <f>SUM(R44:R50)</f>
        <v>0</v>
      </c>
      <c r="S43" s="38">
        <f>SUM(S44:S50)</f>
        <v>0</v>
      </c>
      <c r="T43" s="38">
        <f>SUM(T44:T50)</f>
        <v>0</v>
      </c>
      <c r="U43" s="38">
        <f>SUM(U44:U50)</f>
        <v>0</v>
      </c>
      <c r="V43" s="37">
        <f>SUM(V44:V50)</f>
        <v>252</v>
      </c>
      <c r="W43" s="38">
        <f>SUM(W44:W50)</f>
        <v>52</v>
      </c>
      <c r="X43" s="38">
        <f>SUM(X44:X50)</f>
        <v>200</v>
      </c>
      <c r="Y43" s="38">
        <f>SUM(Y44:Y50)</f>
        <v>0</v>
      </c>
      <c r="Z43" s="38">
        <f>SUM(Z44:Z50)</f>
        <v>0</v>
      </c>
      <c r="AA43" s="37">
        <f>SUM(AA44:AA50)</f>
        <v>0</v>
      </c>
      <c r="AB43" s="38">
        <f>SUM(AB44:AB50)</f>
        <v>0</v>
      </c>
      <c r="AC43" s="38">
        <f>SUM(AC44:AC50)</f>
        <v>0</v>
      </c>
      <c r="AD43" s="38">
        <f>SUM(AD44:AD50)</f>
        <v>0</v>
      </c>
      <c r="AE43" s="39">
        <f>SUM(AE44:AE50)</f>
        <v>0</v>
      </c>
    </row>
    <row r="44">
      <c r="A44" s="40" t="s">
        <v>84</v>
      </c>
      <c r="B44" s="41" t="s">
        <v>85</v>
      </c>
      <c r="C44" s="42"/>
      <c r="D44" s="43"/>
      <c r="E44" s="42" t="s">
        <v>44</v>
      </c>
      <c r="F44" s="112"/>
      <c r="G44" s="44">
        <f t="shared" ref="G44:G50" si="19">SUM(I44,H44)</f>
        <v>36</v>
      </c>
      <c r="H44" s="45"/>
      <c r="I44" s="46">
        <f t="shared" ref="I44:I76" si="20">SUM(J44:K44)</f>
        <v>36</v>
      </c>
      <c r="J44" s="47">
        <f t="shared" ref="J44:J50" si="21">SUM(M44,R44,W44,AB44)</f>
        <v>12</v>
      </c>
      <c r="K44" s="47">
        <f t="shared" ref="K44:K47" si="22">SUM(A24,N44,O44,S44,T44,X44,Y44,AC44,AD44)</f>
        <v>24</v>
      </c>
      <c r="L44" s="48">
        <f t="shared" ref="L44:L50" si="23">SUM(M44:O44)</f>
        <v>0</v>
      </c>
      <c r="M44" s="49"/>
      <c r="N44" s="50"/>
      <c r="O44" s="50"/>
      <c r="P44" s="51"/>
      <c r="Q44" s="52">
        <f t="shared" ref="Q44:Q50" si="24">SUM(R44:T44)</f>
        <v>0</v>
      </c>
      <c r="R44" s="49"/>
      <c r="S44" s="50"/>
      <c r="T44" s="50"/>
      <c r="U44" s="51"/>
      <c r="V44" s="52">
        <f t="shared" ref="V44:V50" si="25">SUM(W44:Y44)</f>
        <v>36</v>
      </c>
      <c r="W44" s="49">
        <v>12</v>
      </c>
      <c r="X44" s="53">
        <v>24</v>
      </c>
      <c r="Y44" s="92"/>
      <c r="Z44" s="93"/>
      <c r="AA44" s="52">
        <f t="shared" ref="AA44:AA50" si="26">SUM(AB44:AD44)</f>
        <v>0</v>
      </c>
      <c r="AB44" s="56"/>
      <c r="AC44" s="54"/>
      <c r="AD44" s="54"/>
      <c r="AE44" s="113"/>
    </row>
    <row r="45" ht="24">
      <c r="A45" s="25" t="s">
        <v>86</v>
      </c>
      <c r="B45" s="57" t="s">
        <v>87</v>
      </c>
      <c r="C45" s="58"/>
      <c r="D45" s="59"/>
      <c r="E45" s="58" t="s">
        <v>41</v>
      </c>
      <c r="F45" s="114"/>
      <c r="G45" s="60">
        <f t="shared" si="19"/>
        <v>36</v>
      </c>
      <c r="H45" s="61">
        <f>SUM(P45,U45,Z45,AE45)</f>
        <v>0</v>
      </c>
      <c r="I45" s="26">
        <f t="shared" si="20"/>
        <v>36</v>
      </c>
      <c r="J45" s="62">
        <f t="shared" si="21"/>
        <v>6</v>
      </c>
      <c r="K45" s="62">
        <f t="shared" si="22"/>
        <v>30</v>
      </c>
      <c r="L45" s="63">
        <f t="shared" si="23"/>
        <v>0</v>
      </c>
      <c r="M45" s="64"/>
      <c r="N45" s="65"/>
      <c r="O45" s="65"/>
      <c r="P45" s="68"/>
      <c r="Q45" s="67">
        <f t="shared" si="24"/>
        <v>0</v>
      </c>
      <c r="R45" s="64"/>
      <c r="S45" s="65"/>
      <c r="T45" s="65"/>
      <c r="U45" s="68"/>
      <c r="V45" s="67">
        <f t="shared" si="25"/>
        <v>36</v>
      </c>
      <c r="W45" s="64">
        <v>6</v>
      </c>
      <c r="X45" s="69">
        <v>30</v>
      </c>
      <c r="Y45" s="95"/>
      <c r="Z45" s="96"/>
      <c r="AA45" s="67">
        <f t="shared" si="26"/>
        <v>0</v>
      </c>
      <c r="AB45" s="72"/>
      <c r="AC45" s="70"/>
      <c r="AD45" s="70"/>
      <c r="AE45" s="115"/>
    </row>
    <row r="46" ht="24">
      <c r="A46" s="25" t="s">
        <v>88</v>
      </c>
      <c r="B46" s="57" t="s">
        <v>89</v>
      </c>
      <c r="C46" s="58"/>
      <c r="D46" s="59"/>
      <c r="E46" s="58" t="s">
        <v>41</v>
      </c>
      <c r="F46" s="114"/>
      <c r="G46" s="60">
        <f t="shared" si="19"/>
        <v>36</v>
      </c>
      <c r="H46" s="61"/>
      <c r="I46" s="26">
        <f t="shared" si="20"/>
        <v>36</v>
      </c>
      <c r="J46" s="62">
        <f t="shared" si="21"/>
        <v>6</v>
      </c>
      <c r="K46" s="62">
        <f t="shared" si="22"/>
        <v>30</v>
      </c>
      <c r="L46" s="63">
        <f t="shared" si="23"/>
        <v>0</v>
      </c>
      <c r="M46" s="64"/>
      <c r="N46" s="65"/>
      <c r="O46" s="65"/>
      <c r="P46" s="68"/>
      <c r="Q46" s="67">
        <f t="shared" si="24"/>
        <v>0</v>
      </c>
      <c r="R46" s="64"/>
      <c r="S46" s="65"/>
      <c r="T46" s="65"/>
      <c r="U46" s="68"/>
      <c r="V46" s="67">
        <f t="shared" si="25"/>
        <v>36</v>
      </c>
      <c r="W46" s="64">
        <v>6</v>
      </c>
      <c r="X46" s="69">
        <v>30</v>
      </c>
      <c r="Y46" s="95"/>
      <c r="Z46" s="96"/>
      <c r="AA46" s="67">
        <f t="shared" si="26"/>
        <v>0</v>
      </c>
      <c r="AB46" s="72"/>
      <c r="AC46" s="70"/>
      <c r="AD46" s="70"/>
      <c r="AE46" s="115"/>
    </row>
    <row r="47" ht="24">
      <c r="A47" s="25" t="s">
        <v>90</v>
      </c>
      <c r="B47" s="57" t="s">
        <v>91</v>
      </c>
      <c r="C47" s="58"/>
      <c r="D47" s="59"/>
      <c r="E47" s="58" t="s">
        <v>44</v>
      </c>
      <c r="F47" s="114"/>
      <c r="G47" s="60">
        <f t="shared" si="19"/>
        <v>36</v>
      </c>
      <c r="H47" s="61"/>
      <c r="I47" s="26">
        <f t="shared" si="20"/>
        <v>36</v>
      </c>
      <c r="J47" s="62">
        <f t="shared" si="21"/>
        <v>4</v>
      </c>
      <c r="K47" s="62">
        <f t="shared" si="22"/>
        <v>32</v>
      </c>
      <c r="L47" s="63">
        <f t="shared" si="23"/>
        <v>0</v>
      </c>
      <c r="M47" s="64"/>
      <c r="N47" s="65"/>
      <c r="O47" s="65"/>
      <c r="P47" s="68"/>
      <c r="Q47" s="67">
        <f t="shared" si="24"/>
        <v>0</v>
      </c>
      <c r="R47" s="64"/>
      <c r="S47" s="65"/>
      <c r="T47" s="65"/>
      <c r="U47" s="68"/>
      <c r="V47" s="67">
        <f t="shared" si="25"/>
        <v>36</v>
      </c>
      <c r="W47" s="64">
        <v>4</v>
      </c>
      <c r="X47" s="69">
        <v>32</v>
      </c>
      <c r="Y47" s="95"/>
      <c r="Z47" s="96"/>
      <c r="AA47" s="67">
        <f t="shared" si="26"/>
        <v>0</v>
      </c>
      <c r="AB47" s="72"/>
      <c r="AC47" s="70"/>
      <c r="AD47" s="70"/>
      <c r="AE47" s="115"/>
    </row>
    <row r="48" ht="24">
      <c r="A48" s="25" t="s">
        <v>92</v>
      </c>
      <c r="B48" s="57" t="s">
        <v>93</v>
      </c>
      <c r="C48" s="58"/>
      <c r="D48" s="59"/>
      <c r="E48" s="58" t="s">
        <v>41</v>
      </c>
      <c r="F48" s="114"/>
      <c r="G48" s="60">
        <f t="shared" si="19"/>
        <v>36</v>
      </c>
      <c r="H48" s="61"/>
      <c r="I48" s="26">
        <f t="shared" si="20"/>
        <v>36</v>
      </c>
      <c r="J48" s="62">
        <f t="shared" si="21"/>
        <v>6</v>
      </c>
      <c r="K48" s="62">
        <f>SUM(N48,O48,S48,T48,X48,Y48,AC48,AD48)</f>
        <v>30</v>
      </c>
      <c r="L48" s="63">
        <f t="shared" si="23"/>
        <v>0</v>
      </c>
      <c r="M48" s="64"/>
      <c r="N48" s="65"/>
      <c r="O48" s="65"/>
      <c r="P48" s="68"/>
      <c r="Q48" s="67">
        <f t="shared" si="24"/>
        <v>0</v>
      </c>
      <c r="R48" s="64"/>
      <c r="S48" s="65"/>
      <c r="T48" s="65"/>
      <c r="U48" s="68"/>
      <c r="V48" s="67">
        <f t="shared" si="25"/>
        <v>36</v>
      </c>
      <c r="W48" s="64">
        <v>6</v>
      </c>
      <c r="X48" s="69">
        <v>30</v>
      </c>
      <c r="Y48" s="95"/>
      <c r="Z48" s="96"/>
      <c r="AA48" s="67">
        <f t="shared" si="26"/>
        <v>0</v>
      </c>
      <c r="AB48" s="72"/>
      <c r="AC48" s="70"/>
      <c r="AD48" s="70"/>
      <c r="AE48" s="115"/>
    </row>
    <row r="49" ht="24">
      <c r="A49" s="25" t="s">
        <v>94</v>
      </c>
      <c r="B49" s="57" t="s">
        <v>95</v>
      </c>
      <c r="C49" s="58"/>
      <c r="D49" s="59"/>
      <c r="E49" s="58" t="s">
        <v>44</v>
      </c>
      <c r="F49" s="114"/>
      <c r="G49" s="60">
        <f t="shared" si="19"/>
        <v>36</v>
      </c>
      <c r="H49" s="61"/>
      <c r="I49" s="26">
        <f t="shared" si="20"/>
        <v>36</v>
      </c>
      <c r="J49" s="62">
        <f t="shared" si="21"/>
        <v>12</v>
      </c>
      <c r="K49" s="62">
        <f t="shared" ref="K49:K50" si="27">SUM(A29,N49,O49,S49,T49,X49,Y49,AC49,AD49)</f>
        <v>24</v>
      </c>
      <c r="L49" s="63">
        <f t="shared" si="23"/>
        <v>0</v>
      </c>
      <c r="M49" s="64"/>
      <c r="N49" s="65"/>
      <c r="O49" s="65"/>
      <c r="P49" s="68"/>
      <c r="Q49" s="67">
        <f t="shared" si="24"/>
        <v>0</v>
      </c>
      <c r="R49" s="64"/>
      <c r="S49" s="65"/>
      <c r="T49" s="65"/>
      <c r="U49" s="68"/>
      <c r="V49" s="67">
        <f t="shared" si="25"/>
        <v>36</v>
      </c>
      <c r="W49" s="64">
        <v>12</v>
      </c>
      <c r="X49" s="69">
        <v>24</v>
      </c>
      <c r="Y49" s="95"/>
      <c r="Z49" s="96"/>
      <c r="AA49" s="67">
        <f t="shared" si="26"/>
        <v>0</v>
      </c>
      <c r="AB49" s="72"/>
      <c r="AC49" s="70"/>
      <c r="AD49" s="70"/>
      <c r="AE49" s="115"/>
    </row>
    <row r="50" ht="18" customHeight="1">
      <c r="A50" s="25" t="s">
        <v>96</v>
      </c>
      <c r="B50" s="57" t="s">
        <v>97</v>
      </c>
      <c r="C50" s="80"/>
      <c r="D50" s="81"/>
      <c r="E50" s="80" t="s">
        <v>44</v>
      </c>
      <c r="F50" s="116"/>
      <c r="G50" s="60">
        <f t="shared" si="19"/>
        <v>36</v>
      </c>
      <c r="H50" s="61"/>
      <c r="I50" s="26">
        <f t="shared" si="20"/>
        <v>36</v>
      </c>
      <c r="J50" s="62">
        <f t="shared" si="21"/>
        <v>6</v>
      </c>
      <c r="K50" s="62">
        <f t="shared" si="27"/>
        <v>30</v>
      </c>
      <c r="L50" s="63">
        <f t="shared" si="23"/>
        <v>0</v>
      </c>
      <c r="M50" s="73"/>
      <c r="N50" s="74"/>
      <c r="O50" s="74"/>
      <c r="P50" s="75"/>
      <c r="Q50" s="67">
        <f t="shared" si="24"/>
        <v>0</v>
      </c>
      <c r="R50" s="73"/>
      <c r="S50" s="74"/>
      <c r="T50" s="74"/>
      <c r="U50" s="75"/>
      <c r="V50" s="67">
        <f t="shared" si="25"/>
        <v>36</v>
      </c>
      <c r="W50" s="73">
        <v>6</v>
      </c>
      <c r="X50" s="76">
        <v>30</v>
      </c>
      <c r="Y50" s="103"/>
      <c r="Z50" s="104"/>
      <c r="AA50" s="67">
        <f t="shared" si="26"/>
        <v>0</v>
      </c>
      <c r="AB50" s="79"/>
      <c r="AC50" s="77"/>
      <c r="AD50" s="77"/>
      <c r="AE50" s="117"/>
    </row>
    <row r="51" ht="18" customHeight="1">
      <c r="A51" s="86"/>
      <c r="B51" s="87"/>
      <c r="C51" s="88"/>
      <c r="D51" s="88"/>
      <c r="E51" s="88"/>
      <c r="F51" s="88"/>
      <c r="G51" s="87"/>
      <c r="H51" s="87"/>
      <c r="I51" s="87"/>
      <c r="J51" s="87"/>
      <c r="K51" s="87"/>
      <c r="L51" s="87"/>
      <c r="M51" s="88"/>
      <c r="N51" s="88"/>
      <c r="O51" s="88"/>
      <c r="P51" s="88"/>
      <c r="Q51" s="87"/>
      <c r="R51" s="88"/>
      <c r="S51" s="88"/>
      <c r="T51" s="88"/>
      <c r="U51" s="88"/>
      <c r="V51" s="87"/>
      <c r="W51" s="88"/>
      <c r="X51" s="88"/>
      <c r="Y51" s="88"/>
      <c r="Z51" s="88"/>
      <c r="AA51" s="87"/>
      <c r="AB51" s="88"/>
      <c r="AC51" s="88"/>
      <c r="AD51" s="88"/>
      <c r="AE51" s="118"/>
    </row>
    <row r="52">
      <c r="A52" s="119" t="s">
        <v>98</v>
      </c>
      <c r="B52" s="120" t="s">
        <v>99</v>
      </c>
      <c r="C52" s="35">
        <v>1</v>
      </c>
      <c r="D52" s="35">
        <v>2</v>
      </c>
      <c r="E52" s="35">
        <v>3</v>
      </c>
      <c r="F52" s="35">
        <v>4</v>
      </c>
      <c r="G52" s="38">
        <f>SUM(G53,G61,G70,G74)</f>
        <v>968</v>
      </c>
      <c r="H52" s="38">
        <f>SUM(H53,H61)</f>
        <v>0</v>
      </c>
      <c r="I52" s="38">
        <f>SUM(I53,I61)</f>
        <v>314</v>
      </c>
      <c r="J52" s="38">
        <f>SUM(J53,J61)</f>
        <v>72</v>
      </c>
      <c r="K52" s="38">
        <f>SUM(K53,K61)</f>
        <v>782</v>
      </c>
      <c r="L52" s="38">
        <f>SUM(L53,L61)</f>
        <v>36</v>
      </c>
      <c r="M52" s="38"/>
      <c r="N52" s="38"/>
      <c r="O52" s="38"/>
      <c r="P52" s="38"/>
      <c r="Q52" s="38">
        <f>SUM(Q53,Q61)</f>
        <v>72</v>
      </c>
      <c r="R52" s="38"/>
      <c r="S52" s="38"/>
      <c r="T52" s="38"/>
      <c r="U52" s="38"/>
      <c r="V52" s="38">
        <f>SUM(V53,V61)</f>
        <v>108</v>
      </c>
      <c r="W52" s="38">
        <f>SUM(W53,W61)</f>
        <v>0</v>
      </c>
      <c r="X52" s="38">
        <f>SUM(X53,X61)</f>
        <v>108</v>
      </c>
      <c r="Y52" s="38">
        <f>SUM(Y53,Y61)</f>
        <v>0</v>
      </c>
      <c r="Z52" s="38">
        <f>SUM(Z53,Z61)</f>
        <v>0</v>
      </c>
      <c r="AA52" s="38">
        <f>SUM(AA53,AA61)</f>
        <v>638</v>
      </c>
      <c r="AB52" s="38">
        <f>SUM(AB53,AB61)</f>
        <v>30</v>
      </c>
      <c r="AC52" s="38">
        <f>SUM(AC53,AC61)</f>
        <v>590</v>
      </c>
      <c r="AD52" s="38">
        <f>SUM(AD53,AD61)</f>
        <v>0</v>
      </c>
      <c r="AE52" s="39">
        <f>SUM(AE53,AE61)</f>
        <v>0</v>
      </c>
    </row>
    <row r="53" ht="28.5" customHeight="1">
      <c r="A53" s="121" t="s">
        <v>100</v>
      </c>
      <c r="B53" s="122" t="s">
        <v>101</v>
      </c>
      <c r="C53" s="110"/>
      <c r="D53" s="110"/>
      <c r="E53" s="110"/>
      <c r="F53" s="110"/>
      <c r="G53" s="123">
        <f>SUM(G54:G59)</f>
        <v>468</v>
      </c>
      <c r="H53" s="124">
        <f>SUM(H54:H60)</f>
        <v>0</v>
      </c>
      <c r="I53" s="124">
        <f>SUM(I54:I59)</f>
        <v>180</v>
      </c>
      <c r="J53" s="124">
        <f>SUM(J54:J59)</f>
        <v>42</v>
      </c>
      <c r="K53" s="124">
        <f>SUM(K54:K59)</f>
        <v>426</v>
      </c>
      <c r="L53" s="124">
        <f>SUM(L54:L59)</f>
        <v>36</v>
      </c>
      <c r="M53" s="125"/>
      <c r="N53" s="125"/>
      <c r="O53" s="125"/>
      <c r="P53" s="125"/>
      <c r="Q53" s="124">
        <f>SUM(Q54:Q59)</f>
        <v>72</v>
      </c>
      <c r="R53" s="125"/>
      <c r="S53" s="125"/>
      <c r="T53" s="125"/>
      <c r="U53" s="125"/>
      <c r="V53" s="124">
        <f>SUM(V54:V59)</f>
        <v>108</v>
      </c>
      <c r="W53" s="125">
        <f>SUM(W54:W59)</f>
        <v>0</v>
      </c>
      <c r="X53" s="125">
        <f>SUM(X54:X59)</f>
        <v>108</v>
      </c>
      <c r="Y53" s="125"/>
      <c r="Z53" s="125"/>
      <c r="AA53" s="124">
        <f>SUM(AA54:AA59)</f>
        <v>252</v>
      </c>
      <c r="AB53" s="125"/>
      <c r="AC53" s="125">
        <f>SUM(AC54:AC59)</f>
        <v>234</v>
      </c>
      <c r="AD53" s="125"/>
      <c r="AE53" s="125">
        <f>SUM(AE54:AE59)</f>
        <v>0</v>
      </c>
    </row>
    <row r="54" ht="24">
      <c r="A54" s="126" t="s">
        <v>102</v>
      </c>
      <c r="B54" s="41" t="s">
        <v>103</v>
      </c>
      <c r="C54" s="42"/>
      <c r="D54" s="43" t="s">
        <v>44</v>
      </c>
      <c r="E54" s="42"/>
      <c r="F54" s="43"/>
      <c r="G54" s="44">
        <f t="shared" ref="G54:G57" si="28">SUM(I54,H54)</f>
        <v>72</v>
      </c>
      <c r="H54" s="45"/>
      <c r="I54" s="46">
        <f t="shared" si="20"/>
        <v>72</v>
      </c>
      <c r="J54" s="47">
        <f t="shared" ref="J54:J76" si="29">SUM(M54,R54,W54,AB54)</f>
        <v>24</v>
      </c>
      <c r="K54" s="47">
        <f t="shared" ref="K54:K55" si="30">SUM(A35,N54,O54,S54,T54,X54,Y54,AC54,AD54)</f>
        <v>48</v>
      </c>
      <c r="L54" s="48">
        <f t="shared" ref="L54:L59" si="31">SUM(M54:O54)</f>
        <v>36</v>
      </c>
      <c r="M54" s="49">
        <v>12</v>
      </c>
      <c r="N54" s="50">
        <v>24</v>
      </c>
      <c r="O54" s="50"/>
      <c r="P54" s="91"/>
      <c r="Q54" s="52">
        <f t="shared" ref="Q54:Q59" si="32">SUM(R54:T54)</f>
        <v>36</v>
      </c>
      <c r="R54" s="49">
        <v>12</v>
      </c>
      <c r="S54" s="50">
        <v>24</v>
      </c>
      <c r="T54" s="50"/>
      <c r="U54" s="91"/>
      <c r="V54" s="52">
        <f t="shared" ref="V54:V59" si="33">SUM(W54:Y54)</f>
        <v>0</v>
      </c>
      <c r="W54" s="49"/>
      <c r="X54" s="53"/>
      <c r="Y54" s="92"/>
      <c r="Z54" s="127"/>
      <c r="AA54" s="52">
        <f t="shared" ref="AA54:AA59" si="34">SUM(AB54:AD54)</f>
        <v>0</v>
      </c>
      <c r="AB54" s="94"/>
      <c r="AC54" s="92"/>
      <c r="AD54" s="92"/>
      <c r="AE54" s="127"/>
    </row>
    <row r="55" ht="24">
      <c r="A55" s="128" t="s">
        <v>104</v>
      </c>
      <c r="B55" s="129" t="s">
        <v>4</v>
      </c>
      <c r="C55" s="58"/>
      <c r="D55" s="59" t="s">
        <v>44</v>
      </c>
      <c r="E55" s="58"/>
      <c r="F55" s="59"/>
      <c r="G55" s="130">
        <f t="shared" si="28"/>
        <v>36</v>
      </c>
      <c r="H55" s="45"/>
      <c r="I55" s="46">
        <f t="shared" si="20"/>
        <v>36</v>
      </c>
      <c r="J55" s="47">
        <f t="shared" si="29"/>
        <v>0</v>
      </c>
      <c r="K55" s="131">
        <f t="shared" si="30"/>
        <v>36</v>
      </c>
      <c r="L55" s="132">
        <f t="shared" ref="L55:L56" si="35">SUM(N55)</f>
        <v>0</v>
      </c>
      <c r="M55" s="64"/>
      <c r="N55" s="65"/>
      <c r="O55" s="65"/>
      <c r="P55" s="66"/>
      <c r="Q55" s="133">
        <f t="shared" si="32"/>
        <v>36</v>
      </c>
      <c r="R55" s="64"/>
      <c r="S55" s="65">
        <v>36</v>
      </c>
      <c r="T55" s="65"/>
      <c r="U55" s="66"/>
      <c r="V55" s="52">
        <f t="shared" si="33"/>
        <v>0</v>
      </c>
      <c r="W55" s="64"/>
      <c r="X55" s="69"/>
      <c r="Y55" s="95"/>
      <c r="Z55" s="134"/>
      <c r="AA55" s="133">
        <f t="shared" si="34"/>
        <v>0</v>
      </c>
      <c r="AB55" s="97"/>
      <c r="AC55" s="95"/>
      <c r="AD55" s="95"/>
      <c r="AE55" s="134"/>
    </row>
    <row r="56" ht="24">
      <c r="A56" s="128" t="s">
        <v>105</v>
      </c>
      <c r="B56" s="135" t="s">
        <v>5</v>
      </c>
      <c r="C56" s="58"/>
      <c r="D56" s="59"/>
      <c r="E56" s="58"/>
      <c r="F56" s="59"/>
      <c r="G56" s="136">
        <f>SUM(K56)</f>
        <v>108</v>
      </c>
      <c r="H56" s="45"/>
      <c r="I56" s="46"/>
      <c r="J56" s="47"/>
      <c r="K56" s="137">
        <f>SUM(N56,S56,X56,AC56)</f>
        <v>108</v>
      </c>
      <c r="L56" s="138">
        <f t="shared" si="35"/>
        <v>0</v>
      </c>
      <c r="M56" s="64"/>
      <c r="N56" s="65"/>
      <c r="O56" s="65"/>
      <c r="P56" s="66"/>
      <c r="Q56" s="139">
        <f>SUM(S56)</f>
        <v>0</v>
      </c>
      <c r="R56" s="64"/>
      <c r="S56" s="65"/>
      <c r="T56" s="65"/>
      <c r="U56" s="66"/>
      <c r="V56" s="52">
        <f>SUM(X56)</f>
        <v>108</v>
      </c>
      <c r="W56" s="64"/>
      <c r="X56" s="69">
        <v>108</v>
      </c>
      <c r="Y56" s="95"/>
      <c r="Z56" s="134"/>
      <c r="AA56" s="139">
        <f>SUM(AC56)</f>
        <v>0</v>
      </c>
      <c r="AB56" s="97"/>
      <c r="AC56" s="95"/>
      <c r="AD56" s="95"/>
      <c r="AE56" s="134"/>
    </row>
    <row r="57" ht="36">
      <c r="A57" s="140" t="s">
        <v>106</v>
      </c>
      <c r="B57" s="57" t="s">
        <v>107</v>
      </c>
      <c r="C57" s="58"/>
      <c r="D57" s="59"/>
      <c r="E57" s="58" t="s">
        <v>44</v>
      </c>
      <c r="F57" s="59"/>
      <c r="G57" s="60">
        <f t="shared" si="28"/>
        <v>72</v>
      </c>
      <c r="H57" s="61"/>
      <c r="I57" s="26">
        <f t="shared" si="20"/>
        <v>72</v>
      </c>
      <c r="J57" s="62">
        <f t="shared" si="29"/>
        <v>18</v>
      </c>
      <c r="K57" s="62">
        <f t="shared" ref="K57:K58" si="36">SUM(A36,N57,O57,S57,T57,X57,Y57,AC57,AD57)</f>
        <v>54</v>
      </c>
      <c r="L57" s="63">
        <f t="shared" si="31"/>
        <v>0</v>
      </c>
      <c r="M57" s="64"/>
      <c r="N57" s="65"/>
      <c r="O57" s="65"/>
      <c r="P57" s="66"/>
      <c r="Q57" s="67">
        <f t="shared" si="32"/>
        <v>0</v>
      </c>
      <c r="R57" s="64"/>
      <c r="S57" s="65"/>
      <c r="T57" s="65"/>
      <c r="U57" s="66"/>
      <c r="V57" s="67">
        <f t="shared" si="33"/>
        <v>0</v>
      </c>
      <c r="W57" s="64"/>
      <c r="X57" s="69"/>
      <c r="Y57" s="95"/>
      <c r="Z57" s="134"/>
      <c r="AA57" s="67">
        <f t="shared" si="34"/>
        <v>72</v>
      </c>
      <c r="AB57" s="97">
        <v>18</v>
      </c>
      <c r="AC57" s="95">
        <v>54</v>
      </c>
      <c r="AD57" s="95"/>
      <c r="AE57" s="134"/>
    </row>
    <row r="58" ht="26.399999999999999">
      <c r="A58" s="141" t="s">
        <v>108</v>
      </c>
      <c r="B58" s="135" t="s">
        <v>4</v>
      </c>
      <c r="C58" s="58"/>
      <c r="D58" s="59"/>
      <c r="E58" s="58"/>
      <c r="F58" s="59"/>
      <c r="G58" s="60">
        <f t="shared" ref="G58:G59" si="37">SUM(K58)</f>
        <v>36</v>
      </c>
      <c r="H58" s="61"/>
      <c r="I58" s="26"/>
      <c r="J58" s="62"/>
      <c r="K58" s="62">
        <f t="shared" si="36"/>
        <v>36</v>
      </c>
      <c r="L58" s="63">
        <f t="shared" si="31"/>
        <v>0</v>
      </c>
      <c r="M58" s="64"/>
      <c r="N58" s="65"/>
      <c r="O58" s="65"/>
      <c r="P58" s="66"/>
      <c r="Q58" s="67">
        <f t="shared" si="32"/>
        <v>0</v>
      </c>
      <c r="R58" s="64"/>
      <c r="S58" s="65"/>
      <c r="T58" s="65"/>
      <c r="U58" s="66"/>
      <c r="V58" s="67">
        <f t="shared" si="33"/>
        <v>0</v>
      </c>
      <c r="W58" s="64"/>
      <c r="X58" s="69"/>
      <c r="Y58" s="95"/>
      <c r="Z58" s="134"/>
      <c r="AA58" s="67">
        <f t="shared" si="34"/>
        <v>36</v>
      </c>
      <c r="AB58" s="97"/>
      <c r="AC58" s="95">
        <v>36</v>
      </c>
      <c r="AD58" s="95"/>
      <c r="AE58" s="134"/>
    </row>
    <row r="59">
      <c r="A59" s="141" t="s">
        <v>109</v>
      </c>
      <c r="B59" s="135" t="s">
        <v>5</v>
      </c>
      <c r="C59" s="80"/>
      <c r="D59" s="81"/>
      <c r="E59" s="80"/>
      <c r="F59" s="81"/>
      <c r="G59" s="142">
        <f t="shared" si="37"/>
        <v>144</v>
      </c>
      <c r="H59" s="61"/>
      <c r="I59" s="26"/>
      <c r="J59" s="62"/>
      <c r="K59" s="62">
        <f>SUM(N59,O59,S59,T59,X59,Y59,AC59,AD59)</f>
        <v>144</v>
      </c>
      <c r="L59" s="63">
        <f t="shared" si="31"/>
        <v>0</v>
      </c>
      <c r="M59" s="73"/>
      <c r="N59" s="74"/>
      <c r="O59" s="74"/>
      <c r="P59" s="99"/>
      <c r="Q59" s="67">
        <f t="shared" si="32"/>
        <v>0</v>
      </c>
      <c r="R59" s="73"/>
      <c r="S59" s="74"/>
      <c r="T59" s="74"/>
      <c r="U59" s="99"/>
      <c r="V59" s="67">
        <f t="shared" si="33"/>
        <v>0</v>
      </c>
      <c r="W59" s="73"/>
      <c r="X59" s="76"/>
      <c r="Y59" s="103"/>
      <c r="Z59" s="143"/>
      <c r="AA59" s="67">
        <f t="shared" si="34"/>
        <v>144</v>
      </c>
      <c r="AB59" s="105"/>
      <c r="AC59" s="103">
        <v>144</v>
      </c>
      <c r="AD59" s="103"/>
      <c r="AE59" s="143"/>
    </row>
    <row r="60" ht="15">
      <c r="A60" s="30"/>
      <c r="B60" s="144" t="s">
        <v>110</v>
      </c>
      <c r="C60" s="145"/>
      <c r="D60" s="146"/>
      <c r="E60" s="145" t="s">
        <v>41</v>
      </c>
      <c r="F60" s="146"/>
      <c r="G60" s="147"/>
      <c r="H60" s="148"/>
      <c r="I60" s="31"/>
      <c r="J60" s="31"/>
      <c r="K60" s="31"/>
      <c r="L60" s="31"/>
      <c r="M60" s="149"/>
      <c r="N60" s="149"/>
      <c r="O60" s="149"/>
      <c r="P60" s="149"/>
      <c r="Q60" s="31"/>
      <c r="R60" s="149"/>
      <c r="S60" s="149"/>
      <c r="T60" s="149"/>
      <c r="U60" s="150"/>
      <c r="V60" s="31"/>
      <c r="W60" s="149"/>
      <c r="X60" s="149"/>
      <c r="Y60" s="149"/>
      <c r="Z60" s="149"/>
      <c r="AA60" s="31"/>
      <c r="AB60" s="149"/>
      <c r="AC60" s="149"/>
      <c r="AD60" s="149"/>
      <c r="AE60" s="151"/>
    </row>
    <row r="61" ht="40.5" customHeight="1">
      <c r="A61" s="152" t="s">
        <v>111</v>
      </c>
      <c r="B61" s="110" t="s">
        <v>112</v>
      </c>
      <c r="C61" s="110"/>
      <c r="D61" s="110"/>
      <c r="E61" s="110"/>
      <c r="F61" s="110"/>
      <c r="G61" s="153">
        <f>SUM(G62:G67)</f>
        <v>386</v>
      </c>
      <c r="H61" s="125"/>
      <c r="I61" s="125">
        <f>SUM(I62:I67)</f>
        <v>134</v>
      </c>
      <c r="J61" s="125">
        <f>SUM(J62:J67)</f>
        <v>30</v>
      </c>
      <c r="K61" s="125">
        <f>SUM(K62:K67)</f>
        <v>356</v>
      </c>
      <c r="L61" s="125">
        <f>SUM(L62:L67)</f>
        <v>0</v>
      </c>
      <c r="M61" s="125"/>
      <c r="N61" s="125"/>
      <c r="O61" s="125"/>
      <c r="P61" s="125"/>
      <c r="Q61" s="125">
        <f>SUM(Q62:Q67)</f>
        <v>0</v>
      </c>
      <c r="R61" s="125"/>
      <c r="S61" s="125"/>
      <c r="T61" s="125"/>
      <c r="U61" s="125"/>
      <c r="V61" s="125">
        <f>SUM(V62:V67)</f>
        <v>0</v>
      </c>
      <c r="W61" s="125"/>
      <c r="X61" s="125"/>
      <c r="Y61" s="125"/>
      <c r="Z61" s="125"/>
      <c r="AA61" s="125">
        <f>SUM(AA62:AA67)</f>
        <v>386</v>
      </c>
      <c r="AB61" s="125">
        <f>SUM(AB62:AB67)</f>
        <v>30</v>
      </c>
      <c r="AC61" s="125">
        <f>SUM(AC62:AC67)</f>
        <v>356</v>
      </c>
      <c r="AD61" s="125"/>
      <c r="AE61" s="125"/>
    </row>
    <row r="62" ht="24">
      <c r="A62" s="140" t="s">
        <v>113</v>
      </c>
      <c r="B62" s="57" t="s">
        <v>114</v>
      </c>
      <c r="C62" s="42"/>
      <c r="D62" s="43"/>
      <c r="E62" s="42"/>
      <c r="F62" s="43" t="s">
        <v>44</v>
      </c>
      <c r="G62" s="60">
        <f t="shared" ref="G62:G71" si="38">SUM(I62,H62)</f>
        <v>48</v>
      </c>
      <c r="H62" s="61"/>
      <c r="I62" s="26">
        <f t="shared" si="20"/>
        <v>48</v>
      </c>
      <c r="J62" s="62">
        <f t="shared" si="29"/>
        <v>12</v>
      </c>
      <c r="K62" s="62">
        <f t="shared" ref="K62:K63" si="39">SUM(A42,N62,O62,S62,T62,X62,Y62,AC62,AD62)</f>
        <v>36</v>
      </c>
      <c r="L62" s="63">
        <f t="shared" ref="L62:L76" si="40">SUM(M62:O62)</f>
        <v>0</v>
      </c>
      <c r="M62" s="49"/>
      <c r="N62" s="50"/>
      <c r="O62" s="50"/>
      <c r="P62" s="91"/>
      <c r="Q62" s="67">
        <f t="shared" ref="Q62:Q76" si="41">SUM(R62:T62)</f>
        <v>0</v>
      </c>
      <c r="R62" s="49"/>
      <c r="S62" s="50"/>
      <c r="T62" s="50"/>
      <c r="U62" s="91"/>
      <c r="V62" s="67">
        <f t="shared" ref="V62:V76" si="42">SUM(W62:Y62)</f>
        <v>0</v>
      </c>
      <c r="W62" s="49"/>
      <c r="X62" s="53"/>
      <c r="Y62" s="54"/>
      <c r="Z62" s="154"/>
      <c r="AA62" s="67">
        <f t="shared" ref="AA62:AA76" si="43">SUM(AB62:AD62)</f>
        <v>48</v>
      </c>
      <c r="AB62" s="94">
        <v>12</v>
      </c>
      <c r="AC62" s="92">
        <v>36</v>
      </c>
      <c r="AD62" s="92"/>
      <c r="AE62" s="154"/>
    </row>
    <row r="63" ht="24">
      <c r="A63" s="128" t="s">
        <v>115</v>
      </c>
      <c r="B63" s="135" t="s">
        <v>4</v>
      </c>
      <c r="C63" s="58"/>
      <c r="D63" s="59"/>
      <c r="E63" s="58"/>
      <c r="F63" s="59"/>
      <c r="G63" s="44">
        <f t="shared" si="38"/>
        <v>36</v>
      </c>
      <c r="H63" s="45"/>
      <c r="I63" s="46">
        <f t="shared" si="20"/>
        <v>36</v>
      </c>
      <c r="J63" s="47">
        <f t="shared" si="29"/>
        <v>0</v>
      </c>
      <c r="K63" s="47">
        <f t="shared" si="39"/>
        <v>36</v>
      </c>
      <c r="L63" s="132">
        <f t="shared" si="40"/>
        <v>0</v>
      </c>
      <c r="M63" s="64"/>
      <c r="N63" s="65"/>
      <c r="O63" s="65"/>
      <c r="P63" s="66"/>
      <c r="Q63" s="133">
        <f t="shared" si="41"/>
        <v>0</v>
      </c>
      <c r="R63" s="64"/>
      <c r="S63" s="65"/>
      <c r="T63" s="65"/>
      <c r="U63" s="66"/>
      <c r="V63" s="133">
        <f t="shared" si="42"/>
        <v>0</v>
      </c>
      <c r="W63" s="64"/>
      <c r="X63" s="69"/>
      <c r="Y63" s="70"/>
      <c r="Z63" s="155"/>
      <c r="AA63" s="52">
        <f t="shared" si="43"/>
        <v>36</v>
      </c>
      <c r="AB63" s="97"/>
      <c r="AC63" s="95">
        <v>36</v>
      </c>
      <c r="AD63" s="95"/>
      <c r="AE63" s="155"/>
    </row>
    <row r="64" ht="24">
      <c r="A64" s="128" t="s">
        <v>116</v>
      </c>
      <c r="B64" s="135" t="s">
        <v>5</v>
      </c>
      <c r="C64" s="58"/>
      <c r="D64" s="59"/>
      <c r="E64" s="58"/>
      <c r="F64" s="59"/>
      <c r="G64" s="44">
        <f>SUM(K64)</f>
        <v>72</v>
      </c>
      <c r="H64" s="45"/>
      <c r="I64" s="46"/>
      <c r="J64" s="47"/>
      <c r="K64" s="47">
        <f>SUM(N64,S64,X64,AC64)</f>
        <v>72</v>
      </c>
      <c r="L64" s="138">
        <f>SUM(N64)</f>
        <v>0</v>
      </c>
      <c r="M64" s="64"/>
      <c r="N64" s="65"/>
      <c r="O64" s="65"/>
      <c r="P64" s="66"/>
      <c r="Q64" s="139">
        <f>SUM(S64)</f>
        <v>0</v>
      </c>
      <c r="R64" s="64"/>
      <c r="S64" s="65"/>
      <c r="T64" s="65"/>
      <c r="U64" s="66"/>
      <c r="V64" s="139">
        <f>SUM(X64)</f>
        <v>0</v>
      </c>
      <c r="W64" s="64"/>
      <c r="X64" s="69"/>
      <c r="Y64" s="70"/>
      <c r="Z64" s="155"/>
      <c r="AA64" s="52">
        <f>SUM(AC64)</f>
        <v>72</v>
      </c>
      <c r="AB64" s="97"/>
      <c r="AC64" s="95">
        <v>72</v>
      </c>
      <c r="AD64" s="95"/>
      <c r="AE64" s="155"/>
    </row>
    <row r="65" ht="24">
      <c r="A65" s="140" t="s">
        <v>117</v>
      </c>
      <c r="B65" s="57" t="s">
        <v>118</v>
      </c>
      <c r="C65" s="58"/>
      <c r="D65" s="59"/>
      <c r="E65" s="58"/>
      <c r="F65" s="59" t="s">
        <v>44</v>
      </c>
      <c r="G65" s="60">
        <f t="shared" si="38"/>
        <v>50</v>
      </c>
      <c r="H65" s="61"/>
      <c r="I65" s="26">
        <f t="shared" si="20"/>
        <v>50</v>
      </c>
      <c r="J65" s="62">
        <f t="shared" si="29"/>
        <v>18</v>
      </c>
      <c r="K65" s="62">
        <f>SUM(A43,N65,O65,S65,T65,X65,Y65,AC65,AD65)</f>
        <v>32</v>
      </c>
      <c r="L65" s="63">
        <f t="shared" si="40"/>
        <v>0</v>
      </c>
      <c r="M65" s="64"/>
      <c r="N65" s="65"/>
      <c r="O65" s="65"/>
      <c r="P65" s="66"/>
      <c r="Q65" s="67">
        <f t="shared" si="41"/>
        <v>0</v>
      </c>
      <c r="R65" s="64"/>
      <c r="S65" s="65"/>
      <c r="T65" s="65"/>
      <c r="U65" s="66"/>
      <c r="V65" s="67">
        <f t="shared" si="42"/>
        <v>0</v>
      </c>
      <c r="W65" s="64"/>
      <c r="X65" s="69"/>
      <c r="Y65" s="70"/>
      <c r="Z65" s="155"/>
      <c r="AA65" s="67">
        <f t="shared" si="43"/>
        <v>50</v>
      </c>
      <c r="AB65" s="97">
        <v>18</v>
      </c>
      <c r="AC65" s="95">
        <v>32</v>
      </c>
      <c r="AD65" s="95"/>
      <c r="AE65" s="155"/>
    </row>
    <row r="66" ht="24">
      <c r="A66" s="141" t="s">
        <v>119</v>
      </c>
      <c r="B66" s="135" t="s">
        <v>4</v>
      </c>
      <c r="C66" s="58"/>
      <c r="D66" s="59"/>
      <c r="E66" s="58"/>
      <c r="F66" s="59"/>
      <c r="G66" s="156">
        <f t="shared" ref="G66:G67" si="44">SUM(K66)</f>
        <v>36</v>
      </c>
      <c r="H66" s="61"/>
      <c r="I66" s="157"/>
      <c r="J66" s="62"/>
      <c r="K66" s="158">
        <f t="shared" ref="K66:K67" si="45">SUM(A40,N66,O66,S66,T66,X66,Y66,AC66,AD66)</f>
        <v>36</v>
      </c>
      <c r="L66" s="63">
        <f t="shared" si="40"/>
        <v>0</v>
      </c>
      <c r="M66" s="64"/>
      <c r="N66" s="65"/>
      <c r="O66" s="65"/>
      <c r="P66" s="66"/>
      <c r="Q66" s="133">
        <f t="shared" si="41"/>
        <v>0</v>
      </c>
      <c r="R66" s="64"/>
      <c r="S66" s="65"/>
      <c r="T66" s="65"/>
      <c r="U66" s="66"/>
      <c r="V66" s="67">
        <f t="shared" si="42"/>
        <v>0</v>
      </c>
      <c r="W66" s="64"/>
      <c r="X66" s="69"/>
      <c r="Y66" s="70"/>
      <c r="Z66" s="155"/>
      <c r="AA66" s="133">
        <f t="shared" si="43"/>
        <v>36</v>
      </c>
      <c r="AB66" s="97"/>
      <c r="AC66" s="95">
        <v>36</v>
      </c>
      <c r="AD66" s="95"/>
      <c r="AE66" s="155"/>
    </row>
    <row r="67" ht="24">
      <c r="A67" s="141" t="s">
        <v>120</v>
      </c>
      <c r="B67" s="135" t="s">
        <v>5</v>
      </c>
      <c r="C67" s="80"/>
      <c r="D67" s="81"/>
      <c r="E67" s="80"/>
      <c r="F67" s="81"/>
      <c r="G67" s="60">
        <f t="shared" si="44"/>
        <v>144</v>
      </c>
      <c r="H67" s="159"/>
      <c r="I67" s="26"/>
      <c r="J67" s="160"/>
      <c r="K67" s="62">
        <f t="shared" si="45"/>
        <v>144</v>
      </c>
      <c r="L67" s="52">
        <f t="shared" si="40"/>
        <v>0</v>
      </c>
      <c r="M67" s="73"/>
      <c r="N67" s="74"/>
      <c r="O67" s="74"/>
      <c r="P67" s="99"/>
      <c r="Q67" s="67">
        <f t="shared" si="41"/>
        <v>0</v>
      </c>
      <c r="R67" s="73"/>
      <c r="S67" s="74"/>
      <c r="T67" s="74"/>
      <c r="U67" s="99"/>
      <c r="V67" s="52">
        <f t="shared" si="42"/>
        <v>0</v>
      </c>
      <c r="W67" s="73"/>
      <c r="X67" s="76"/>
      <c r="Y67" s="77"/>
      <c r="Z67" s="161"/>
      <c r="AA67" s="67">
        <f t="shared" si="43"/>
        <v>144</v>
      </c>
      <c r="AB67" s="105"/>
      <c r="AC67" s="103">
        <v>144</v>
      </c>
      <c r="AD67" s="103"/>
      <c r="AE67" s="161"/>
    </row>
    <row r="68" ht="24">
      <c r="A68" s="140"/>
      <c r="B68" s="162" t="s">
        <v>110</v>
      </c>
      <c r="C68" s="145"/>
      <c r="D68" s="146"/>
      <c r="E68" s="145"/>
      <c r="F68" s="146" t="s">
        <v>41</v>
      </c>
      <c r="G68" s="163"/>
      <c r="H68" s="61"/>
      <c r="I68" s="26"/>
      <c r="J68" s="26"/>
      <c r="K68" s="26"/>
      <c r="L68" s="26"/>
      <c r="M68" s="46"/>
      <c r="N68" s="46"/>
      <c r="O68" s="46"/>
      <c r="P68" s="46"/>
      <c r="Q68" s="26"/>
      <c r="R68" s="46"/>
      <c r="S68" s="46"/>
      <c r="T68" s="46"/>
      <c r="U68" s="164"/>
      <c r="V68" s="26"/>
      <c r="W68" s="46"/>
      <c r="X68" s="46"/>
      <c r="Y68" s="46"/>
      <c r="Z68" s="46"/>
      <c r="AA68" s="26"/>
      <c r="AB68" s="46"/>
      <c r="AC68" s="46"/>
      <c r="AD68" s="46"/>
      <c r="AE68" s="164"/>
    </row>
    <row r="69" ht="24">
      <c r="A69" s="165" t="s">
        <v>121</v>
      </c>
      <c r="B69" s="166" t="s">
        <v>122</v>
      </c>
      <c r="C69" s="167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9"/>
    </row>
    <row r="70" ht="24">
      <c r="A70" s="170" t="s">
        <v>123</v>
      </c>
      <c r="B70" s="171" t="s">
        <v>124</v>
      </c>
      <c r="C70" s="172"/>
      <c r="D70" s="172"/>
      <c r="E70" s="172"/>
      <c r="F70" s="173"/>
      <c r="G70" s="174">
        <f>SUM(G71:G72)</f>
        <v>78</v>
      </c>
      <c r="H70" s="175">
        <f>SUM(H71:H72)</f>
        <v>0</v>
      </c>
      <c r="I70" s="175">
        <f>SUM(I71:I72)</f>
        <v>42</v>
      </c>
      <c r="J70" s="175">
        <f>SUM(J71:J72)</f>
        <v>12</v>
      </c>
      <c r="K70" s="175">
        <f>SUM(K71:K72)</f>
        <v>66</v>
      </c>
      <c r="L70" s="175">
        <f>SUM(L71:L72)</f>
        <v>0</v>
      </c>
      <c r="M70" s="175"/>
      <c r="N70" s="175"/>
      <c r="O70" s="175"/>
      <c r="P70" s="175"/>
      <c r="Q70" s="175">
        <f>SUM(Q71:Q72)</f>
        <v>0</v>
      </c>
      <c r="R70" s="175"/>
      <c r="S70" s="175"/>
      <c r="T70" s="175"/>
      <c r="U70" s="175"/>
      <c r="V70" s="175">
        <f>SUM(V71:V72)</f>
        <v>0</v>
      </c>
      <c r="W70" s="175"/>
      <c r="X70" s="175"/>
      <c r="Y70" s="175"/>
      <c r="Z70" s="175"/>
      <c r="AA70" s="175">
        <f>SUM(AA71:AA72)</f>
        <v>78</v>
      </c>
      <c r="AB70" s="175">
        <f>SUM(AB71:AB72)</f>
        <v>12</v>
      </c>
      <c r="AC70" s="175">
        <f>SUM(AC71:AC72)</f>
        <v>66</v>
      </c>
      <c r="AD70" s="175"/>
      <c r="AE70" s="176"/>
    </row>
    <row r="71" ht="24">
      <c r="A71" s="140" t="s">
        <v>125</v>
      </c>
      <c r="B71" s="57" t="s">
        <v>126</v>
      </c>
      <c r="C71" s="42"/>
      <c r="D71" s="43"/>
      <c r="E71" s="42"/>
      <c r="F71" s="43" t="s">
        <v>44</v>
      </c>
      <c r="G71" s="60">
        <f t="shared" si="38"/>
        <v>42</v>
      </c>
      <c r="H71" s="61"/>
      <c r="I71" s="26">
        <f t="shared" si="20"/>
        <v>42</v>
      </c>
      <c r="J71" s="62">
        <f t="shared" si="29"/>
        <v>12</v>
      </c>
      <c r="K71" s="62">
        <f t="shared" ref="K71:K72" si="46">SUM(A44,N71,O71,S71,T71,X71,Y71,AC71,AD71)</f>
        <v>30</v>
      </c>
      <c r="L71" s="63">
        <f t="shared" si="40"/>
        <v>0</v>
      </c>
      <c r="M71" s="49"/>
      <c r="N71" s="50"/>
      <c r="O71" s="50"/>
      <c r="P71" s="91"/>
      <c r="Q71" s="67">
        <f t="shared" si="41"/>
        <v>0</v>
      </c>
      <c r="R71" s="49"/>
      <c r="S71" s="50"/>
      <c r="T71" s="50"/>
      <c r="U71" s="91"/>
      <c r="V71" s="67">
        <f t="shared" si="42"/>
        <v>0</v>
      </c>
      <c r="W71" s="49"/>
      <c r="X71" s="53"/>
      <c r="Y71" s="54"/>
      <c r="Z71" s="154"/>
      <c r="AA71" s="67">
        <f t="shared" si="43"/>
        <v>42</v>
      </c>
      <c r="AB71" s="94">
        <v>12</v>
      </c>
      <c r="AC71" s="92">
        <v>30</v>
      </c>
      <c r="AD71" s="92"/>
      <c r="AE71" s="154"/>
    </row>
    <row r="72">
      <c r="A72" s="141" t="s">
        <v>127</v>
      </c>
      <c r="B72" s="135" t="s">
        <v>4</v>
      </c>
      <c r="C72" s="58"/>
      <c r="D72" s="59"/>
      <c r="E72" s="58"/>
      <c r="F72" s="59"/>
      <c r="G72" s="156">
        <f>SUM(K72)</f>
        <v>36</v>
      </c>
      <c r="H72" s="61"/>
      <c r="I72" s="26"/>
      <c r="J72" s="62"/>
      <c r="K72" s="62">
        <f t="shared" si="46"/>
        <v>36</v>
      </c>
      <c r="L72" s="63">
        <f t="shared" si="40"/>
        <v>0</v>
      </c>
      <c r="M72" s="73"/>
      <c r="N72" s="74"/>
      <c r="O72" s="74"/>
      <c r="P72" s="99"/>
      <c r="Q72" s="67">
        <f t="shared" si="41"/>
        <v>0</v>
      </c>
      <c r="R72" s="73"/>
      <c r="S72" s="74"/>
      <c r="T72" s="74"/>
      <c r="U72" s="99"/>
      <c r="V72" s="67">
        <f t="shared" si="42"/>
        <v>0</v>
      </c>
      <c r="W72" s="73"/>
      <c r="X72" s="76"/>
      <c r="Y72" s="77"/>
      <c r="Z72" s="161"/>
      <c r="AA72" s="67">
        <f t="shared" si="43"/>
        <v>36</v>
      </c>
      <c r="AB72" s="105"/>
      <c r="AC72" s="103">
        <v>36</v>
      </c>
      <c r="AD72" s="103"/>
      <c r="AE72" s="161"/>
    </row>
    <row r="73" ht="15">
      <c r="A73" s="140"/>
      <c r="B73" s="162" t="s">
        <v>110</v>
      </c>
      <c r="C73" s="80"/>
      <c r="D73" s="81"/>
      <c r="E73" s="80"/>
      <c r="F73" s="81" t="s">
        <v>41</v>
      </c>
      <c r="G73" s="177"/>
      <c r="H73" s="61"/>
      <c r="I73" s="26"/>
      <c r="J73" s="26"/>
      <c r="K73" s="26"/>
      <c r="L73" s="26"/>
      <c r="M73" s="46"/>
      <c r="N73" s="46"/>
      <c r="O73" s="46"/>
      <c r="P73" s="46"/>
      <c r="Q73" s="26"/>
      <c r="R73" s="46"/>
      <c r="S73" s="46"/>
      <c r="T73" s="46"/>
      <c r="U73" s="46"/>
      <c r="V73" s="26"/>
      <c r="W73" s="46"/>
      <c r="X73" s="46"/>
      <c r="Y73" s="46"/>
      <c r="Z73" s="46"/>
      <c r="AA73" s="26"/>
      <c r="AB73" s="46"/>
      <c r="AC73" s="46"/>
      <c r="AD73" s="46"/>
      <c r="AE73" s="164"/>
    </row>
    <row r="74" ht="15">
      <c r="A74" s="140" t="s">
        <v>128</v>
      </c>
      <c r="B74" s="57" t="s">
        <v>129</v>
      </c>
      <c r="C74" s="42"/>
      <c r="D74" s="43"/>
      <c r="E74" s="42"/>
      <c r="F74" s="43"/>
      <c r="G74" s="178">
        <f>SUM(G75)</f>
        <v>36</v>
      </c>
      <c r="H74" s="179">
        <f>SUM(H75)</f>
        <v>0</v>
      </c>
      <c r="I74" s="179">
        <f>SUM(I75)</f>
        <v>36</v>
      </c>
      <c r="J74" s="179">
        <f>SUM(J75)</f>
        <v>6</v>
      </c>
      <c r="K74" s="179">
        <f>SUM(K75)</f>
        <v>30</v>
      </c>
      <c r="L74" s="179">
        <f>SUM(L75)</f>
        <v>0</v>
      </c>
      <c r="M74" s="180">
        <f>SUM(M75)</f>
        <v>0</v>
      </c>
      <c r="N74" s="180">
        <f>SUM(N75)</f>
        <v>0</v>
      </c>
      <c r="O74" s="180">
        <f>SUM(O75)</f>
        <v>0</v>
      </c>
      <c r="P74" s="180">
        <f>SUM(P75)</f>
        <v>0</v>
      </c>
      <c r="Q74" s="179">
        <f>SUM(Q75)</f>
        <v>0</v>
      </c>
      <c r="R74" s="180">
        <f>SUM(R75)</f>
        <v>0</v>
      </c>
      <c r="S74" s="180">
        <f>SUM(S75)</f>
        <v>0</v>
      </c>
      <c r="T74" s="180">
        <f>SUM(T75)</f>
        <v>0</v>
      </c>
      <c r="U74" s="180">
        <f>SUM(U75)</f>
        <v>0</v>
      </c>
      <c r="V74" s="179">
        <f>SUM(V75)</f>
        <v>0</v>
      </c>
      <c r="W74" s="180">
        <f>SUM(W75)</f>
        <v>0</v>
      </c>
      <c r="X74" s="180">
        <f>SUM(X75)</f>
        <v>0</v>
      </c>
      <c r="Y74" s="180">
        <f>SUM(Y75)</f>
        <v>0</v>
      </c>
      <c r="Z74" s="180">
        <f>SUM(Z75)</f>
        <v>0</v>
      </c>
      <c r="AA74" s="179">
        <f>SUM(AA75)</f>
        <v>36</v>
      </c>
      <c r="AB74" s="180">
        <f>SUM(AB75)</f>
        <v>6</v>
      </c>
      <c r="AC74" s="180">
        <f>SUM(AC75)</f>
        <v>30</v>
      </c>
      <c r="AD74" s="180">
        <f>SUM(AD75)</f>
        <v>0</v>
      </c>
      <c r="AE74" s="180">
        <f>SUM(AE75)</f>
        <v>0</v>
      </c>
    </row>
    <row r="75" ht="15">
      <c r="A75" s="140" t="s">
        <v>130</v>
      </c>
      <c r="B75" s="57" t="s">
        <v>131</v>
      </c>
      <c r="C75" s="80"/>
      <c r="D75" s="81"/>
      <c r="E75" s="80"/>
      <c r="F75" s="81"/>
      <c r="G75" s="142">
        <f>SUM(I75,H75)</f>
        <v>36</v>
      </c>
      <c r="H75" s="61"/>
      <c r="I75" s="181">
        <f>SUM(J75:K75)</f>
        <v>36</v>
      </c>
      <c r="J75" s="62">
        <f>SUM(M75,R75,W75,AB75)</f>
        <v>6</v>
      </c>
      <c r="K75" s="62">
        <f>SUM(A48,N75,O75,S75,T75,X75,Y75,AC75,AD75)</f>
        <v>30</v>
      </c>
      <c r="L75" s="52">
        <f>SUM(M75:O75)</f>
        <v>0</v>
      </c>
      <c r="M75" s="49"/>
      <c r="N75" s="50"/>
      <c r="O75" s="50"/>
      <c r="P75" s="91"/>
      <c r="Q75" s="67">
        <f>SUM(R75:T75)</f>
        <v>0</v>
      </c>
      <c r="R75" s="49"/>
      <c r="S75" s="50"/>
      <c r="T75" s="50"/>
      <c r="U75" s="91"/>
      <c r="V75" s="52">
        <f>SUM(W75:Y75)</f>
        <v>0</v>
      </c>
      <c r="W75" s="49"/>
      <c r="X75" s="53"/>
      <c r="Y75" s="182"/>
      <c r="Z75" s="183"/>
      <c r="AA75" s="67">
        <f>SUM(AB75:AD75)</f>
        <v>36</v>
      </c>
      <c r="AB75" s="184">
        <v>6</v>
      </c>
      <c r="AC75" s="53">
        <v>30</v>
      </c>
      <c r="AD75" s="53"/>
      <c r="AE75" s="183"/>
    </row>
    <row r="76">
      <c r="A76" s="140" t="s">
        <v>132</v>
      </c>
      <c r="B76" s="57" t="s">
        <v>7</v>
      </c>
      <c r="C76" s="185"/>
      <c r="D76" s="186"/>
      <c r="E76" s="185"/>
      <c r="F76" s="186"/>
      <c r="G76" s="178">
        <f>SUM(A1,P76,U76,Z76,AE76)</f>
        <v>72</v>
      </c>
      <c r="H76" s="26"/>
      <c r="I76" s="26">
        <f t="shared" si="20"/>
        <v>0</v>
      </c>
      <c r="J76" s="62">
        <f t="shared" si="29"/>
        <v>0</v>
      </c>
      <c r="K76" s="62">
        <f>SUM(A47,N76,O76,S76,T76,X76,Y76,AC76,AD76)</f>
        <v>0</v>
      </c>
      <c r="L76" s="187">
        <f t="shared" si="40"/>
        <v>0</v>
      </c>
      <c r="M76" s="188"/>
      <c r="N76" s="76"/>
      <c r="O76" s="76"/>
      <c r="P76" s="189"/>
      <c r="Q76" s="190">
        <f t="shared" si="41"/>
        <v>0</v>
      </c>
      <c r="R76" s="188"/>
      <c r="S76" s="76"/>
      <c r="T76" s="76"/>
      <c r="U76" s="189"/>
      <c r="V76" s="190">
        <f t="shared" si="42"/>
        <v>0</v>
      </c>
      <c r="W76" s="191"/>
      <c r="X76" s="192"/>
      <c r="Y76" s="77"/>
      <c r="Z76" s="161"/>
      <c r="AA76" s="190">
        <f t="shared" si="43"/>
        <v>0</v>
      </c>
      <c r="AB76" s="105"/>
      <c r="AC76" s="103"/>
      <c r="AD76" s="103"/>
      <c r="AE76" s="143">
        <v>72</v>
      </c>
    </row>
    <row r="77">
      <c r="A77" s="140"/>
      <c r="B77" s="193" t="s">
        <v>133</v>
      </c>
      <c r="C77" s="80"/>
      <c r="D77" s="81"/>
      <c r="E77" s="80"/>
      <c r="F77" s="81"/>
      <c r="G77" s="194">
        <f>SUM(G18,G34,G43,G53,G61,G70,G74,G76)</f>
        <v>2986</v>
      </c>
      <c r="H77" s="195">
        <f>SUM(H18,H34,H43,H53,H61)</f>
        <v>0</v>
      </c>
      <c r="I77" s="195"/>
      <c r="J77" s="195"/>
      <c r="K77" s="196"/>
      <c r="L77" s="197">
        <f>SUM(L18,L34,L43,L53,L61,L70,L74,L76)</f>
        <v>630</v>
      </c>
      <c r="M77" s="198">
        <f>SUM(M18,M34,M52)</f>
        <v>242</v>
      </c>
      <c r="N77" s="198">
        <f>SUM(N18,N34,N52)</f>
        <v>352</v>
      </c>
      <c r="O77" s="198">
        <f>SUM(O18,O34,O52)</f>
        <v>0</v>
      </c>
      <c r="P77" s="199">
        <f>SUM(P18,P34,P52)</f>
        <v>0</v>
      </c>
      <c r="Q77" s="197">
        <f>SUM(Q18,Q34,Q43,Q53,Q61,Q70,Q74,Q76)</f>
        <v>848</v>
      </c>
      <c r="R77" s="198">
        <f>SUM(R18,R34,R52)</f>
        <v>294</v>
      </c>
      <c r="S77" s="198">
        <f>SUM(S18,S34,S52)</f>
        <v>482</v>
      </c>
      <c r="T77" s="198">
        <f>SUM(T18,T34,T52)</f>
        <v>0</v>
      </c>
      <c r="U77" s="199">
        <f>SUM(U18,U34,U52)</f>
        <v>0</v>
      </c>
      <c r="V77" s="197">
        <f>SUM(V18,V34,V43,V53,V61,V70,V74,V76)</f>
        <v>612</v>
      </c>
      <c r="W77" s="198">
        <f>SUM(W18,W34,W52)</f>
        <v>54</v>
      </c>
      <c r="X77" s="198">
        <f>SUM(X18,X34,X52)</f>
        <v>306</v>
      </c>
      <c r="Y77" s="198">
        <f>SUM(Y18,Y34,Y52)</f>
        <v>0</v>
      </c>
      <c r="Z77" s="199">
        <f>SUM(Z18,Z34,Z52)</f>
        <v>0</v>
      </c>
      <c r="AA77" s="197">
        <f>SUM(AA18,AA34,AA43,AA53,AA61,AA70,AA74,AA76)</f>
        <v>824</v>
      </c>
      <c r="AB77" s="198">
        <f>SUM(AB18,AB34,AB52)</f>
        <v>36</v>
      </c>
      <c r="AC77" s="198">
        <f>SUM(AC18,AC34,AC52)</f>
        <v>656</v>
      </c>
      <c r="AD77" s="198">
        <f>SUM(AD18,AD34,AD52)</f>
        <v>0</v>
      </c>
      <c r="AE77" s="198">
        <f>SUM(AE18,AE34,AE52)</f>
        <v>0</v>
      </c>
    </row>
    <row r="78">
      <c r="A78" s="200"/>
      <c r="B78" s="108"/>
      <c r="C78" s="88"/>
      <c r="D78" s="88"/>
      <c r="E78" s="88"/>
      <c r="F78" s="8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201"/>
    </row>
    <row r="79" ht="14.25">
      <c r="A79" s="202" t="s">
        <v>134</v>
      </c>
      <c r="B79" s="203"/>
      <c r="C79" s="204"/>
      <c r="D79" s="205"/>
      <c r="E79" s="205"/>
      <c r="F79" s="206"/>
      <c r="G79" s="207" t="s">
        <v>135</v>
      </c>
      <c r="H79" s="28"/>
      <c r="I79" s="28"/>
      <c r="J79" s="28"/>
      <c r="K79" s="28"/>
      <c r="L79" s="208">
        <f>SUM(L19:L32,L35:L40,L44:L50,L54:L57,L62:L71)</f>
        <v>630</v>
      </c>
      <c r="M79" s="208">
        <f>SUM(M19:M32,M35:M40,M44:M50,M54:M57,M62:M71)</f>
        <v>254</v>
      </c>
      <c r="N79" s="208">
        <f>SUM(N19:N32,N35:N40,N44:N50,N54:N57,N62:N71)</f>
        <v>376</v>
      </c>
      <c r="O79" s="208">
        <f>SUM(O19:O32,O35:O40,O44:O50,O54:O57,O62:O71)</f>
        <v>0</v>
      </c>
      <c r="P79" s="208">
        <f>SUM(P19:P32,P35:P40,P44:P50,P54:P57,P62:P71)</f>
        <v>0</v>
      </c>
      <c r="Q79" s="208">
        <f>SUM(Q19:Q32,Q35:Q40,Q44:Q50,Q54:Q57,Q62:Q71)</f>
        <v>848</v>
      </c>
      <c r="R79" s="208">
        <f>SUM(R19:R32,R35:R40,R44:R50,R54:R57,R62:R71)</f>
        <v>306</v>
      </c>
      <c r="S79" s="208">
        <f>SUM(S19:S32,S35:S40,S44:S50,S54:S57,S62:S71)</f>
        <v>542</v>
      </c>
      <c r="T79" s="208">
        <f>SUM(T19:T32,T35:T40,T44:T50,T54:T57,T62:T71)</f>
        <v>0</v>
      </c>
      <c r="U79" s="208">
        <f>SUM(U19:U32,U35:U40,U44:U50,U54:U57,U62:U71)</f>
        <v>0</v>
      </c>
      <c r="V79" s="208">
        <f>SUM(V19:V32,V35:V40,V44:V50,V54:V57,V62:V71)</f>
        <v>612</v>
      </c>
      <c r="W79" s="208">
        <f>SUM(W19:W32,W35:W40,W44:W50,W54:W57,W62:W71)</f>
        <v>106</v>
      </c>
      <c r="X79" s="208">
        <f>SUM(X19:X32,X35:X40,X44:X50,X54:X57,X62:X71)</f>
        <v>506</v>
      </c>
      <c r="Y79" s="208">
        <f>SUM(Y19:Y32,Y35:Y40,Y44:Y50,Y54:Y57,Y62:Y71)</f>
        <v>0</v>
      </c>
      <c r="Z79" s="208">
        <f>SUM(Z19:Z32,Z35:Z40,Z44:Z50,Z54:Z57,Z62:Z71)</f>
        <v>0</v>
      </c>
      <c r="AA79" s="208">
        <f>SUM(AA19:AA32,AA35:AA40,AA44:AA50,AA54:AA57,AA62:AA71)</f>
        <v>650</v>
      </c>
      <c r="AB79" s="208">
        <f>SUM(AB19:AB32,AB35:AB40,AB44:AB50,AB54:AB57,AB62:AB71)</f>
        <v>78</v>
      </c>
      <c r="AC79" s="208">
        <f>SUM(AC19:AC32,AC35:AC40,AC44:AC50,AC54:AC57,AC62:AC71)</f>
        <v>572</v>
      </c>
      <c r="AD79" s="208">
        <f>SUM(AD19:AD32,AD35:AD40,AD44:AD50,AD54:AD57,AD62:AD71)</f>
        <v>0</v>
      </c>
      <c r="AE79" s="208">
        <f>SUM(AE19:AE32,AE35:AE40,AE44:AE50,AE54:AE57,AE62:AE71)</f>
        <v>0</v>
      </c>
    </row>
    <row r="80" ht="14.25">
      <c r="A80" s="209"/>
      <c r="B80" s="210"/>
      <c r="C80" s="211"/>
      <c r="D80" s="212"/>
      <c r="E80" s="212"/>
      <c r="F80" s="213"/>
      <c r="G80" s="207" t="s">
        <v>136</v>
      </c>
      <c r="H80" s="28"/>
      <c r="I80" s="28"/>
      <c r="J80" s="28"/>
      <c r="K80" s="28"/>
      <c r="L80" s="208">
        <f>SUM(N55,N58,N63,N66,N72)</f>
        <v>0</v>
      </c>
      <c r="M80" s="62"/>
      <c r="N80" s="62"/>
      <c r="O80" s="62"/>
      <c r="P80" s="62"/>
      <c r="Q80" s="208">
        <f>SUM(S55,S58,S63,S66,S72)</f>
        <v>36</v>
      </c>
      <c r="R80" s="62"/>
      <c r="S80" s="62"/>
      <c r="T80" s="62"/>
      <c r="U80" s="62"/>
      <c r="V80" s="208">
        <f>SUM(X55,X58,X63,X66,X72)</f>
        <v>0</v>
      </c>
      <c r="W80" s="62"/>
      <c r="X80" s="62"/>
      <c r="Y80" s="214"/>
      <c r="Z80" s="214"/>
      <c r="AA80" s="215">
        <f>SUM(AC55,AC58,AC63,AC66,AC72)</f>
        <v>144</v>
      </c>
      <c r="AB80" s="214"/>
      <c r="AC80" s="214"/>
      <c r="AD80" s="214"/>
      <c r="AE80" s="216"/>
    </row>
    <row r="81" ht="14.25">
      <c r="A81" s="209"/>
      <c r="B81" s="210"/>
      <c r="C81" s="211"/>
      <c r="D81" s="212"/>
      <c r="E81" s="212"/>
      <c r="F81" s="213"/>
      <c r="G81" s="207" t="s">
        <v>137</v>
      </c>
      <c r="H81" s="28"/>
      <c r="I81" s="28"/>
      <c r="J81" s="28"/>
      <c r="K81" s="28"/>
      <c r="L81" s="208">
        <f>SUM(N56,N59,N64,N67)</f>
        <v>0</v>
      </c>
      <c r="M81" s="62"/>
      <c r="N81" s="62"/>
      <c r="O81" s="62"/>
      <c r="P81" s="62"/>
      <c r="Q81" s="208">
        <f>SUM(S56,S59,S64,S67)</f>
        <v>0</v>
      </c>
      <c r="R81" s="62"/>
      <c r="S81" s="62"/>
      <c r="T81" s="62"/>
      <c r="U81" s="62"/>
      <c r="V81" s="208">
        <f>SUM(X56,X59,X64,X67)</f>
        <v>108</v>
      </c>
      <c r="W81" s="62"/>
      <c r="X81" s="62"/>
      <c r="Y81" s="214"/>
      <c r="Z81" s="214"/>
      <c r="AA81" s="215">
        <f>SUM(AC56,AC59,AC64,AC67)</f>
        <v>360</v>
      </c>
      <c r="AB81" s="214"/>
      <c r="AC81" s="214"/>
      <c r="AD81" s="214"/>
      <c r="AE81" s="216"/>
    </row>
    <row r="82" ht="26.25" customHeight="1">
      <c r="A82" s="217"/>
      <c r="B82" s="218"/>
      <c r="C82" s="211"/>
      <c r="D82" s="212"/>
      <c r="E82" s="212"/>
      <c r="F82" s="213"/>
      <c r="G82" s="207" t="s">
        <v>138</v>
      </c>
      <c r="H82" s="28"/>
      <c r="I82" s="28"/>
      <c r="J82" s="28"/>
      <c r="K82" s="28"/>
      <c r="L82" s="208">
        <v>0</v>
      </c>
      <c r="M82" s="62"/>
      <c r="N82" s="62"/>
      <c r="O82" s="62"/>
      <c r="P82" s="62"/>
      <c r="Q82" s="208">
        <v>2</v>
      </c>
      <c r="R82" s="62"/>
      <c r="S82" s="62"/>
      <c r="T82" s="62"/>
      <c r="U82" s="62"/>
      <c r="V82" s="208">
        <v>6</v>
      </c>
      <c r="W82" s="62"/>
      <c r="X82" s="62"/>
      <c r="Y82" s="214"/>
      <c r="Z82" s="214"/>
      <c r="AA82" s="215">
        <v>2</v>
      </c>
      <c r="AB82" s="214"/>
      <c r="AC82" s="214"/>
      <c r="AD82" s="214"/>
      <c r="AE82" s="216"/>
    </row>
    <row r="83">
      <c r="A83" s="202" t="s">
        <v>139</v>
      </c>
      <c r="B83" s="203"/>
      <c r="C83" s="211"/>
      <c r="D83" s="212"/>
      <c r="E83" s="212"/>
      <c r="F83" s="213"/>
      <c r="G83" s="207" t="s">
        <v>140</v>
      </c>
      <c r="H83" s="28"/>
      <c r="I83" s="28"/>
      <c r="J83" s="28"/>
      <c r="K83" s="28"/>
      <c r="L83" s="208">
        <v>0</v>
      </c>
      <c r="M83" s="62"/>
      <c r="N83" s="62"/>
      <c r="O83" s="62"/>
      <c r="P83" s="62"/>
      <c r="Q83" s="208">
        <v>10</v>
      </c>
      <c r="R83" s="62"/>
      <c r="S83" s="62"/>
      <c r="T83" s="62"/>
      <c r="U83" s="62"/>
      <c r="V83" s="208">
        <v>9</v>
      </c>
      <c r="W83" s="62"/>
      <c r="X83" s="62"/>
      <c r="Y83" s="214"/>
      <c r="Z83" s="214"/>
      <c r="AA83" s="215">
        <v>4</v>
      </c>
      <c r="AB83" s="214"/>
      <c r="AC83" s="214"/>
      <c r="AD83" s="214"/>
      <c r="AE83" s="216"/>
    </row>
    <row r="84">
      <c r="A84" s="217"/>
      <c r="B84" s="218"/>
      <c r="C84" s="219"/>
      <c r="D84" s="220"/>
      <c r="E84" s="220"/>
      <c r="F84" s="221"/>
      <c r="G84" s="207" t="s">
        <v>141</v>
      </c>
      <c r="H84" s="28"/>
      <c r="I84" s="28"/>
      <c r="J84" s="28"/>
      <c r="K84" s="28"/>
      <c r="L84" s="208">
        <v>0</v>
      </c>
      <c r="M84" s="62"/>
      <c r="N84" s="62"/>
      <c r="O84" s="62"/>
      <c r="P84" s="62"/>
      <c r="Q84" s="208">
        <v>1</v>
      </c>
      <c r="R84" s="62"/>
      <c r="S84" s="62"/>
      <c r="T84" s="62"/>
      <c r="U84" s="62"/>
      <c r="V84" s="208">
        <v>0</v>
      </c>
      <c r="W84" s="62"/>
      <c r="X84" s="62"/>
      <c r="Y84" s="214"/>
      <c r="Z84" s="214"/>
      <c r="AA84" s="215">
        <v>1</v>
      </c>
      <c r="AB84" s="214"/>
      <c r="AC84" s="214"/>
      <c r="AD84" s="214"/>
      <c r="AE84" s="216"/>
    </row>
    <row r="85">
      <c r="A85" s="222"/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4"/>
      <c r="Z85" s="224"/>
      <c r="AA85" s="224"/>
      <c r="AB85" s="224"/>
      <c r="AC85" s="224"/>
      <c r="AD85" s="224"/>
      <c r="AE85" s="224"/>
    </row>
    <row r="86" ht="14.25"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ht="14.25">
      <c r="J87" s="4"/>
    </row>
    <row r="88" ht="14.25">
      <c r="J88" s="4"/>
    </row>
  </sheetData>
  <mergeCells count="80">
    <mergeCell ref="A1:AE1"/>
    <mergeCell ref="A2:AE2"/>
    <mergeCell ref="A3:A4"/>
    <mergeCell ref="B3:B4"/>
    <mergeCell ref="C3:F4"/>
    <mergeCell ref="G3:K4"/>
    <mergeCell ref="L3:Q4"/>
    <mergeCell ref="R3:X4"/>
    <mergeCell ref="Y3:AB4"/>
    <mergeCell ref="AC3:AE4"/>
    <mergeCell ref="C5:F5"/>
    <mergeCell ref="G5:K5"/>
    <mergeCell ref="L5:Q5"/>
    <mergeCell ref="R5:X5"/>
    <mergeCell ref="Y5:AB5"/>
    <mergeCell ref="AC5:AE5"/>
    <mergeCell ref="C6:F6"/>
    <mergeCell ref="G6:K6"/>
    <mergeCell ref="L6:Q6"/>
    <mergeCell ref="R6:X6"/>
    <mergeCell ref="Y6:AB6"/>
    <mergeCell ref="AC6:AE6"/>
    <mergeCell ref="C7:F7"/>
    <mergeCell ref="G7:K7"/>
    <mergeCell ref="L7:Q7"/>
    <mergeCell ref="R7:X7"/>
    <mergeCell ref="Y7:AB7"/>
    <mergeCell ref="AC7:AE7"/>
    <mergeCell ref="C8:F8"/>
    <mergeCell ref="G8:K8"/>
    <mergeCell ref="L8:Q8"/>
    <mergeCell ref="R8:X8"/>
    <mergeCell ref="Y8:AB8"/>
    <mergeCell ref="AC8:AE8"/>
    <mergeCell ref="A9:AE9"/>
    <mergeCell ref="A10:AE10"/>
    <mergeCell ref="A11:A14"/>
    <mergeCell ref="B11:B14"/>
    <mergeCell ref="C11:F11"/>
    <mergeCell ref="G11:K11"/>
    <mergeCell ref="L11:AE11"/>
    <mergeCell ref="C12:F12"/>
    <mergeCell ref="G12:G14"/>
    <mergeCell ref="H12:H14"/>
    <mergeCell ref="I12:K12"/>
    <mergeCell ref="L12:U12"/>
    <mergeCell ref="V12:AE12"/>
    <mergeCell ref="C13:C14"/>
    <mergeCell ref="D13:D14"/>
    <mergeCell ref="E13:E14"/>
    <mergeCell ref="F13:F14"/>
    <mergeCell ref="I13:I14"/>
    <mergeCell ref="J13:K13"/>
    <mergeCell ref="L13:P13"/>
    <mergeCell ref="Q13:U13"/>
    <mergeCell ref="V13:Z13"/>
    <mergeCell ref="AA13:AE13"/>
    <mergeCell ref="C15:F15"/>
    <mergeCell ref="L15:P15"/>
    <mergeCell ref="Q15:U15"/>
    <mergeCell ref="V15:Z15"/>
    <mergeCell ref="AA15:AE15"/>
    <mergeCell ref="C17:AD17"/>
    <mergeCell ref="A33:AE33"/>
    <mergeCell ref="A41:AE41"/>
    <mergeCell ref="C42:AE42"/>
    <mergeCell ref="A51:AE51"/>
    <mergeCell ref="B53:F53"/>
    <mergeCell ref="B61:F61"/>
    <mergeCell ref="C69:AE69"/>
    <mergeCell ref="B70:F70"/>
    <mergeCell ref="A78:AE78"/>
    <mergeCell ref="A79:B82"/>
    <mergeCell ref="G79:K79"/>
    <mergeCell ref="G80:K80"/>
    <mergeCell ref="G81:K81"/>
    <mergeCell ref="G82:K82"/>
    <mergeCell ref="A83:B84"/>
    <mergeCell ref="G83:K83"/>
    <mergeCell ref="G84:K84"/>
  </mergeCells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Views>
    <sheetView showRuler="1" zoomScale="100" workbookViewId="0">
      <selection activeCell="A1" activeCellId="0" sqref="A1"/>
    </sheetView>
  </sheetViews>
  <sheetFormatPr defaultRowHeight="14.25"/>
  <cols>
    <col customWidth="1" min="1" max="1" width="5"/>
    <col customWidth="1" min="2" max="2" width="51.6640625"/>
  </cols>
  <sheetData>
    <row r="1" ht="15">
      <c r="A1" s="225" t="s">
        <v>142</v>
      </c>
      <c r="B1" s="226"/>
    </row>
    <row r="2" ht="15">
      <c r="A2" s="227" t="s">
        <v>143</v>
      </c>
      <c r="B2" s="228" t="s">
        <v>144</v>
      </c>
    </row>
    <row r="3" ht="15">
      <c r="A3" s="229">
        <v>1</v>
      </c>
      <c r="B3" s="230"/>
    </row>
    <row r="4" ht="15">
      <c r="A4" s="231">
        <v>2</v>
      </c>
      <c r="B4" s="232"/>
    </row>
    <row r="5" ht="15">
      <c r="A5" s="231">
        <v>3</v>
      </c>
      <c r="B5" s="232"/>
    </row>
    <row r="6" ht="15">
      <c r="A6" s="231">
        <v>4</v>
      </c>
      <c r="B6" s="232"/>
    </row>
    <row r="7" ht="15">
      <c r="A7" s="231">
        <v>5</v>
      </c>
      <c r="B7" s="232"/>
    </row>
    <row r="8" ht="15">
      <c r="A8" s="231">
        <v>6</v>
      </c>
      <c r="B8" s="232"/>
    </row>
    <row r="9" ht="15">
      <c r="A9" s="231">
        <v>7</v>
      </c>
      <c r="B9" s="232"/>
    </row>
    <row r="10" ht="15">
      <c r="A10" s="231">
        <v>8</v>
      </c>
      <c r="B10" s="232"/>
    </row>
    <row r="11" ht="15">
      <c r="A11" s="231">
        <v>9</v>
      </c>
      <c r="B11" s="232"/>
    </row>
    <row r="12" ht="15">
      <c r="A12" s="231">
        <v>10</v>
      </c>
      <c r="B12" s="232"/>
    </row>
    <row r="13" ht="15">
      <c r="A13" s="231">
        <v>11</v>
      </c>
      <c r="B13" s="232"/>
    </row>
    <row r="14" ht="15">
      <c r="A14" s="233">
        <v>12</v>
      </c>
      <c r="B14" s="234"/>
    </row>
    <row r="15" ht="15">
      <c r="A15" s="227"/>
      <c r="B15" s="228" t="s">
        <v>145</v>
      </c>
    </row>
    <row r="16" ht="15">
      <c r="A16" s="229">
        <v>1</v>
      </c>
      <c r="B16" s="235"/>
    </row>
    <row r="17" ht="15">
      <c r="A17" s="233">
        <v>2</v>
      </c>
      <c r="B17" s="236"/>
    </row>
    <row r="18" ht="15">
      <c r="A18" s="227"/>
      <c r="B18" s="228" t="s">
        <v>146</v>
      </c>
    </row>
    <row r="19" ht="15">
      <c r="A19" s="229">
        <v>1</v>
      </c>
      <c r="B19" s="230"/>
    </row>
    <row r="20" ht="15">
      <c r="A20" s="233">
        <v>2</v>
      </c>
      <c r="B20" s="234"/>
    </row>
    <row r="21" ht="15">
      <c r="A21" s="227"/>
      <c r="B21" s="228" t="s">
        <v>147</v>
      </c>
    </row>
    <row r="22" ht="15">
      <c r="A22" s="229">
        <v>1</v>
      </c>
      <c r="B22" s="230"/>
    </row>
    <row r="23" ht="15">
      <c r="A23" s="231">
        <v>2</v>
      </c>
      <c r="B23" s="232"/>
    </row>
    <row r="24" ht="15">
      <c r="A24" s="233">
        <v>3</v>
      </c>
      <c r="B24" s="234"/>
    </row>
  </sheetData>
  <mergeCells count="1">
    <mergeCell ref="A1:B1"/>
  </mergeCells>
  <printOptions headings="0" gridLines="0"/>
  <pageMargins left="0.70078740157480324" right="0.70078740157480324" top="0.75196850393700787" bottom="0.75196850393700787" header="0.29999999999999999" footer="0.29999999999999999"/>
  <pageSetup paperSize="9" scale="100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Р7-Офис/2025.3.1.923</Application>
  <Company/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</cp:lastModifiedBy>
  <cp:revision>65</cp:revision>
  <dcterms:modified xsi:type="dcterms:W3CDTF">2025-09-02T08:55:15Z</dcterms:modified>
</cp:coreProperties>
</file>